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utashiro\Desktop\公共書類\基本セット\"/>
    </mc:Choice>
  </mc:AlternateContent>
  <xr:revisionPtr revIDLastSave="0" documentId="13_ncr:1_{7FCC705D-187A-4F4D-81C5-3A733887ECA0}" xr6:coauthVersionLast="45" xr6:coauthVersionMax="45" xr10:uidLastSave="{00000000-0000-0000-0000-000000000000}"/>
  <bookViews>
    <workbookView xWindow="-120" yWindow="-120" windowWidth="29040" windowHeight="15840" activeTab="1" xr2:uid="{FE61BA0C-3435-440C-9A08-08C74DD3A75A}"/>
  </bookViews>
  <sheets>
    <sheet name="基本情報" sheetId="5" r:id="rId1"/>
    <sheet name="入力用" sheetId="3" r:id="rId2"/>
    <sheet name="印刷用" sheetId="4" r:id="rId3"/>
  </sheets>
  <definedNames>
    <definedName name="_xlnm.Print_Area" localSheetId="2">印刷用!$A$1:$AI$365</definedName>
    <definedName name="_xlnm.Print_Titles" localSheetId="2">印刷用!$1:$15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50" i="4" l="1"/>
  <c r="K344" i="4"/>
  <c r="K338" i="4"/>
  <c r="K332" i="4"/>
  <c r="K326" i="4"/>
  <c r="K320" i="4"/>
  <c r="K314" i="4"/>
  <c r="K308" i="4"/>
  <c r="K302" i="4"/>
  <c r="K296" i="4"/>
  <c r="K280" i="4"/>
  <c r="K274" i="4"/>
  <c r="K268" i="4"/>
  <c r="K262" i="4"/>
  <c r="K256" i="4"/>
  <c r="K250" i="4"/>
  <c r="K244" i="4"/>
  <c r="K238" i="4"/>
  <c r="K232" i="4"/>
  <c r="K226" i="4"/>
  <c r="K210" i="4"/>
  <c r="K204" i="4"/>
  <c r="K198" i="4"/>
  <c r="K192" i="4"/>
  <c r="K186" i="4"/>
  <c r="K180" i="4"/>
  <c r="K174" i="4"/>
  <c r="K168" i="4"/>
  <c r="K162" i="4"/>
  <c r="K156" i="4"/>
  <c r="K140" i="4"/>
  <c r="K134" i="4"/>
  <c r="K128" i="4"/>
  <c r="K122" i="4"/>
  <c r="K116" i="4"/>
  <c r="K110" i="4"/>
  <c r="K104" i="4"/>
  <c r="K98" i="4"/>
  <c r="K92" i="4"/>
  <c r="K86" i="4"/>
  <c r="K89" i="4"/>
  <c r="K95" i="4"/>
  <c r="K101" i="4"/>
  <c r="K107" i="4"/>
  <c r="K113" i="4"/>
  <c r="K119" i="4"/>
  <c r="K125" i="4"/>
  <c r="K131" i="4"/>
  <c r="K137" i="4"/>
  <c r="K143" i="4"/>
  <c r="K70" i="4"/>
  <c r="K64" i="4"/>
  <c r="K58" i="4"/>
  <c r="K52" i="4"/>
  <c r="K46" i="4"/>
  <c r="K40" i="4"/>
  <c r="K34" i="4"/>
  <c r="K28" i="4"/>
  <c r="I350" i="4"/>
  <c r="I344" i="4"/>
  <c r="I338" i="4"/>
  <c r="I332" i="4"/>
  <c r="I326" i="4"/>
  <c r="I320" i="4"/>
  <c r="I314" i="4"/>
  <c r="I308" i="4"/>
  <c r="I302" i="4"/>
  <c r="I296" i="4"/>
  <c r="I280" i="4"/>
  <c r="I274" i="4"/>
  <c r="I268" i="4"/>
  <c r="I262" i="4"/>
  <c r="I256" i="4"/>
  <c r="I250" i="4"/>
  <c r="I244" i="4"/>
  <c r="I238" i="4"/>
  <c r="I232" i="4"/>
  <c r="I226" i="4"/>
  <c r="I210" i="4"/>
  <c r="I204" i="4"/>
  <c r="I198" i="4"/>
  <c r="I192" i="4"/>
  <c r="I186" i="4"/>
  <c r="I180" i="4"/>
  <c r="I174" i="4"/>
  <c r="I168" i="4"/>
  <c r="I162" i="4"/>
  <c r="I156" i="4"/>
  <c r="I140" i="4"/>
  <c r="I134" i="4"/>
  <c r="I128" i="4"/>
  <c r="I122" i="4"/>
  <c r="I116" i="4"/>
  <c r="I119" i="4"/>
  <c r="I110" i="4"/>
  <c r="I104" i="4"/>
  <c r="I98" i="4"/>
  <c r="I92" i="4"/>
  <c r="I86" i="4"/>
  <c r="I70" i="4"/>
  <c r="I64" i="4"/>
  <c r="I58" i="4"/>
  <c r="I52" i="4"/>
  <c r="I46" i="4"/>
  <c r="I40" i="4"/>
  <c r="I34" i="4"/>
  <c r="I28" i="4"/>
  <c r="K22" i="4"/>
  <c r="I22" i="4"/>
  <c r="E353" i="4" l="1"/>
  <c r="F350" i="4"/>
  <c r="E350" i="4"/>
  <c r="E347" i="4"/>
  <c r="F344" i="4"/>
  <c r="E344" i="4"/>
  <c r="E341" i="4"/>
  <c r="F338" i="4"/>
  <c r="E338" i="4"/>
  <c r="E335" i="4"/>
  <c r="F332" i="4"/>
  <c r="E332" i="4"/>
  <c r="E329" i="4"/>
  <c r="F326" i="4"/>
  <c r="E326" i="4"/>
  <c r="E323" i="4"/>
  <c r="F320" i="4"/>
  <c r="E320" i="4"/>
  <c r="E317" i="4"/>
  <c r="F314" i="4"/>
  <c r="E314" i="4"/>
  <c r="E311" i="4"/>
  <c r="F308" i="4"/>
  <c r="E308" i="4"/>
  <c r="E305" i="4"/>
  <c r="F302" i="4"/>
  <c r="E302" i="4"/>
  <c r="E299" i="4"/>
  <c r="F296" i="4"/>
  <c r="E296" i="4"/>
  <c r="E283" i="4"/>
  <c r="F280" i="4"/>
  <c r="E280" i="4"/>
  <c r="E277" i="4"/>
  <c r="F274" i="4"/>
  <c r="E274" i="4"/>
  <c r="E271" i="4"/>
  <c r="F268" i="4"/>
  <c r="E268" i="4"/>
  <c r="E265" i="4"/>
  <c r="F262" i="4"/>
  <c r="E262" i="4"/>
  <c r="E259" i="4"/>
  <c r="F256" i="4"/>
  <c r="E256" i="4"/>
  <c r="E253" i="4"/>
  <c r="F250" i="4"/>
  <c r="E250" i="4"/>
  <c r="E247" i="4"/>
  <c r="F244" i="4"/>
  <c r="E244" i="4"/>
  <c r="E241" i="4"/>
  <c r="F238" i="4"/>
  <c r="E238" i="4"/>
  <c r="E235" i="4"/>
  <c r="F232" i="4"/>
  <c r="E232" i="4"/>
  <c r="E229" i="4"/>
  <c r="F226" i="4"/>
  <c r="E226" i="4"/>
  <c r="E213" i="4"/>
  <c r="F210" i="4"/>
  <c r="E210" i="4"/>
  <c r="E207" i="4"/>
  <c r="F204" i="4"/>
  <c r="E204" i="4"/>
  <c r="E201" i="4"/>
  <c r="F198" i="4"/>
  <c r="E198" i="4"/>
  <c r="E195" i="4"/>
  <c r="F192" i="4"/>
  <c r="E192" i="4"/>
  <c r="E189" i="4"/>
  <c r="F186" i="4"/>
  <c r="E186" i="4"/>
  <c r="E183" i="4"/>
  <c r="F180" i="4"/>
  <c r="E180" i="4"/>
  <c r="E177" i="4"/>
  <c r="F174" i="4"/>
  <c r="E174" i="4"/>
  <c r="E171" i="4"/>
  <c r="F168" i="4"/>
  <c r="E168" i="4"/>
  <c r="E165" i="4"/>
  <c r="F162" i="4"/>
  <c r="E162" i="4"/>
  <c r="E159" i="4"/>
  <c r="F156" i="4"/>
  <c r="E156" i="4"/>
  <c r="E143" i="4"/>
  <c r="F140" i="4"/>
  <c r="E140" i="4"/>
  <c r="E137" i="4"/>
  <c r="F134" i="4"/>
  <c r="E134" i="4"/>
  <c r="E131" i="4"/>
  <c r="F128" i="4"/>
  <c r="E128" i="4"/>
  <c r="E125" i="4"/>
  <c r="F122" i="4"/>
  <c r="E122" i="4"/>
  <c r="E119" i="4"/>
  <c r="F116" i="4"/>
  <c r="E116" i="4"/>
  <c r="E113" i="4"/>
  <c r="F110" i="4"/>
  <c r="E110" i="4"/>
  <c r="F104" i="4"/>
  <c r="E107" i="4"/>
  <c r="E104" i="4"/>
  <c r="F98" i="4"/>
  <c r="E101" i="4"/>
  <c r="E98" i="4"/>
  <c r="F92" i="4"/>
  <c r="E95" i="4"/>
  <c r="E92" i="4"/>
  <c r="F86" i="4"/>
  <c r="E89" i="4"/>
  <c r="E86" i="4"/>
  <c r="F70" i="4"/>
  <c r="E73" i="4"/>
  <c r="E70" i="4"/>
  <c r="F64" i="4"/>
  <c r="E67" i="4"/>
  <c r="E64" i="4"/>
  <c r="F58" i="4"/>
  <c r="E61" i="4"/>
  <c r="E58" i="4"/>
  <c r="E55" i="4"/>
  <c r="F52" i="4"/>
  <c r="E52" i="4"/>
  <c r="F46" i="4"/>
  <c r="E49" i="4"/>
  <c r="E46" i="4"/>
  <c r="F40" i="4"/>
  <c r="E43" i="4"/>
  <c r="E40" i="4"/>
  <c r="F34" i="4"/>
  <c r="E37" i="4"/>
  <c r="E34" i="4"/>
  <c r="F28" i="4"/>
  <c r="E31" i="4"/>
  <c r="E28" i="4"/>
  <c r="F22" i="4"/>
  <c r="E25" i="4"/>
  <c r="E22" i="4"/>
  <c r="E4" i="3"/>
  <c r="D4" i="3"/>
  <c r="L354" i="4" l="1"/>
  <c r="L352" i="4"/>
  <c r="L348" i="4"/>
  <c r="L346" i="4"/>
  <c r="L342" i="4"/>
  <c r="L340" i="4"/>
  <c r="L336" i="4"/>
  <c r="L334" i="4"/>
  <c r="L330" i="4"/>
  <c r="L328" i="4"/>
  <c r="L324" i="4"/>
  <c r="L322" i="4"/>
  <c r="L318" i="4"/>
  <c r="L316" i="4"/>
  <c r="L312" i="4"/>
  <c r="L310" i="4"/>
  <c r="L306" i="4"/>
  <c r="L304" i="4"/>
  <c r="L300" i="4"/>
  <c r="L298" i="4"/>
  <c r="L284" i="4"/>
  <c r="L282" i="4"/>
  <c r="L278" i="4"/>
  <c r="L276" i="4"/>
  <c r="L272" i="4"/>
  <c r="L270" i="4"/>
  <c r="L266" i="4"/>
  <c r="L264" i="4"/>
  <c r="L260" i="4"/>
  <c r="L258" i="4"/>
  <c r="L254" i="4"/>
  <c r="L252" i="4"/>
  <c r="L248" i="4"/>
  <c r="L246" i="4"/>
  <c r="L242" i="4"/>
  <c r="L240" i="4"/>
  <c r="L236" i="4"/>
  <c r="L234" i="4"/>
  <c r="L230" i="4"/>
  <c r="L228" i="4"/>
  <c r="M354" i="4"/>
  <c r="M352" i="4"/>
  <c r="M350" i="4"/>
  <c r="M348" i="4"/>
  <c r="M346" i="4"/>
  <c r="M344" i="4"/>
  <c r="M342" i="4"/>
  <c r="M340" i="4"/>
  <c r="M338" i="4"/>
  <c r="M336" i="4"/>
  <c r="M334" i="4"/>
  <c r="M332" i="4"/>
  <c r="M330" i="4"/>
  <c r="M328" i="4"/>
  <c r="M326" i="4"/>
  <c r="M324" i="4"/>
  <c r="M322" i="4"/>
  <c r="M320" i="4"/>
  <c r="M318" i="4"/>
  <c r="M316" i="4"/>
  <c r="M314" i="4"/>
  <c r="M312" i="4"/>
  <c r="M310" i="4"/>
  <c r="M308" i="4"/>
  <c r="M306" i="4"/>
  <c r="M304" i="4"/>
  <c r="M302" i="4"/>
  <c r="M300" i="4"/>
  <c r="M298" i="4"/>
  <c r="M296" i="4"/>
  <c r="M284" i="4"/>
  <c r="M282" i="4"/>
  <c r="M280" i="4"/>
  <c r="M278" i="4"/>
  <c r="M276" i="4"/>
  <c r="M274" i="4"/>
  <c r="M272" i="4"/>
  <c r="M270" i="4"/>
  <c r="M268" i="4"/>
  <c r="M266" i="4"/>
  <c r="M264" i="4"/>
  <c r="M262" i="4"/>
  <c r="M260" i="4"/>
  <c r="M258" i="4"/>
  <c r="M256" i="4"/>
  <c r="M254" i="4"/>
  <c r="M252" i="4"/>
  <c r="M250" i="4"/>
  <c r="M248" i="4"/>
  <c r="M246" i="4"/>
  <c r="M244" i="4"/>
  <c r="M242" i="4"/>
  <c r="M240" i="4"/>
  <c r="M238" i="4"/>
  <c r="M236" i="4"/>
  <c r="M234" i="4"/>
  <c r="M232" i="4"/>
  <c r="M230" i="4"/>
  <c r="M228" i="4"/>
  <c r="M226" i="4"/>
  <c r="X350" i="4"/>
  <c r="S350" i="4"/>
  <c r="N350" i="4"/>
  <c r="X344" i="4"/>
  <c r="S344" i="4"/>
  <c r="N344" i="4"/>
  <c r="X338" i="4"/>
  <c r="S338" i="4"/>
  <c r="N338" i="4"/>
  <c r="X332" i="4"/>
  <c r="S332" i="4"/>
  <c r="N332" i="4"/>
  <c r="X326" i="4"/>
  <c r="S326" i="4"/>
  <c r="N326" i="4"/>
  <c r="X320" i="4"/>
  <c r="S320" i="4"/>
  <c r="N320" i="4"/>
  <c r="X314" i="4"/>
  <c r="S314" i="4"/>
  <c r="N314" i="4"/>
  <c r="X308" i="4"/>
  <c r="S308" i="4"/>
  <c r="N308" i="4"/>
  <c r="X302" i="4"/>
  <c r="S302" i="4"/>
  <c r="N302" i="4"/>
  <c r="X296" i="4"/>
  <c r="S296" i="4"/>
  <c r="N296" i="4"/>
  <c r="X280" i="4"/>
  <c r="S280" i="4"/>
  <c r="N280" i="4"/>
  <c r="X274" i="4"/>
  <c r="S274" i="4"/>
  <c r="N274" i="4"/>
  <c r="X268" i="4"/>
  <c r="S268" i="4"/>
  <c r="N268" i="4"/>
  <c r="X262" i="4"/>
  <c r="S262" i="4"/>
  <c r="N262" i="4"/>
  <c r="X256" i="4"/>
  <c r="S256" i="4"/>
  <c r="N256" i="4"/>
  <c r="X250" i="4"/>
  <c r="S250" i="4"/>
  <c r="N250" i="4"/>
  <c r="X244" i="4"/>
  <c r="S244" i="4"/>
  <c r="N244" i="4"/>
  <c r="X238" i="4"/>
  <c r="S238" i="4"/>
  <c r="N238" i="4"/>
  <c r="X232" i="4"/>
  <c r="S232" i="4"/>
  <c r="N232" i="4"/>
  <c r="X226" i="4"/>
  <c r="S226" i="4"/>
  <c r="N226" i="4"/>
  <c r="X210" i="4"/>
  <c r="S210" i="4"/>
  <c r="N210" i="4"/>
  <c r="X204" i="4"/>
  <c r="S204" i="4"/>
  <c r="N204" i="4"/>
  <c r="X198" i="4"/>
  <c r="S198" i="4"/>
  <c r="N198" i="4"/>
  <c r="X192" i="4"/>
  <c r="S192" i="4"/>
  <c r="N192" i="4"/>
  <c r="X186" i="4"/>
  <c r="S186" i="4"/>
  <c r="N186" i="4"/>
  <c r="X180" i="4"/>
  <c r="S180" i="4"/>
  <c r="N180" i="4"/>
  <c r="X174" i="4"/>
  <c r="S174" i="4"/>
  <c r="N174" i="4"/>
  <c r="X168" i="4"/>
  <c r="S168" i="4"/>
  <c r="N168" i="4"/>
  <c r="X162" i="4"/>
  <c r="S162" i="4"/>
  <c r="N162" i="4"/>
  <c r="X156" i="4"/>
  <c r="S156" i="4"/>
  <c r="N156" i="4"/>
  <c r="X140" i="4"/>
  <c r="S140" i="4"/>
  <c r="N140" i="4"/>
  <c r="X134" i="4"/>
  <c r="S134" i="4"/>
  <c r="N134" i="4"/>
  <c r="X128" i="4"/>
  <c r="S128" i="4"/>
  <c r="N128" i="4"/>
  <c r="X122" i="4"/>
  <c r="S122" i="4"/>
  <c r="N122" i="4"/>
  <c r="X116" i="4"/>
  <c r="S116" i="4"/>
  <c r="N116" i="4"/>
  <c r="X110" i="4"/>
  <c r="S110" i="4"/>
  <c r="N110" i="4"/>
  <c r="X104" i="4"/>
  <c r="S104" i="4"/>
  <c r="N104" i="4"/>
  <c r="X98" i="4"/>
  <c r="S98" i="4"/>
  <c r="N98" i="4"/>
  <c r="X92" i="4"/>
  <c r="S92" i="4"/>
  <c r="N92" i="4"/>
  <c r="X86" i="4"/>
  <c r="S86" i="4"/>
  <c r="N86" i="4"/>
  <c r="AI350" i="4"/>
  <c r="AI344" i="4"/>
  <c r="AI338" i="4"/>
  <c r="AI332" i="4"/>
  <c r="AI326" i="4"/>
  <c r="AI320" i="4"/>
  <c r="AI314" i="4"/>
  <c r="AI308" i="4"/>
  <c r="AI302" i="4"/>
  <c r="AI296" i="4"/>
  <c r="AI280" i="4"/>
  <c r="AI274" i="4"/>
  <c r="AI268" i="4"/>
  <c r="AI262" i="4"/>
  <c r="AI256" i="4"/>
  <c r="AI250" i="4"/>
  <c r="AI244" i="4"/>
  <c r="AI238" i="4"/>
  <c r="AI232" i="4"/>
  <c r="AI226" i="4"/>
  <c r="AI210" i="4"/>
  <c r="AI204" i="4"/>
  <c r="AI198" i="4"/>
  <c r="AI192" i="4"/>
  <c r="AI186" i="4"/>
  <c r="AI180" i="4"/>
  <c r="AI174" i="4"/>
  <c r="AI168" i="4"/>
  <c r="AI162" i="4"/>
  <c r="AI156" i="4"/>
  <c r="AI140" i="4"/>
  <c r="AI134" i="4"/>
  <c r="AI128" i="4"/>
  <c r="AI122" i="4"/>
  <c r="AI116" i="4"/>
  <c r="AI110" i="4"/>
  <c r="AI104" i="4"/>
  <c r="AI98" i="4"/>
  <c r="AI92" i="4"/>
  <c r="AI86" i="4"/>
  <c r="M214" i="4"/>
  <c r="L214" i="4"/>
  <c r="M212" i="4"/>
  <c r="L212" i="4"/>
  <c r="M210" i="4"/>
  <c r="L210" i="4"/>
  <c r="M208" i="4"/>
  <c r="L208" i="4"/>
  <c r="M206" i="4"/>
  <c r="L206" i="4"/>
  <c r="M204" i="4"/>
  <c r="L204" i="4"/>
  <c r="M202" i="4"/>
  <c r="L202" i="4"/>
  <c r="M200" i="4"/>
  <c r="L200" i="4"/>
  <c r="M198" i="4"/>
  <c r="L198" i="4"/>
  <c r="M196" i="4"/>
  <c r="L196" i="4"/>
  <c r="M194" i="4"/>
  <c r="L194" i="4"/>
  <c r="M192" i="4"/>
  <c r="L192" i="4"/>
  <c r="M190" i="4"/>
  <c r="L190" i="4"/>
  <c r="M188" i="4"/>
  <c r="L188" i="4"/>
  <c r="M186" i="4"/>
  <c r="L186" i="4"/>
  <c r="M184" i="4"/>
  <c r="L184" i="4"/>
  <c r="M182" i="4"/>
  <c r="L182" i="4"/>
  <c r="M180" i="4"/>
  <c r="L180" i="4"/>
  <c r="M178" i="4"/>
  <c r="L178" i="4"/>
  <c r="M176" i="4"/>
  <c r="L176" i="4"/>
  <c r="M174" i="4"/>
  <c r="L174" i="4"/>
  <c r="M172" i="4"/>
  <c r="L172" i="4"/>
  <c r="M170" i="4"/>
  <c r="L170" i="4"/>
  <c r="M168" i="4"/>
  <c r="L168" i="4"/>
  <c r="M166" i="4"/>
  <c r="L166" i="4"/>
  <c r="M164" i="4"/>
  <c r="L164" i="4"/>
  <c r="M162" i="4"/>
  <c r="L162" i="4"/>
  <c r="M160" i="4"/>
  <c r="L160" i="4"/>
  <c r="M158" i="4"/>
  <c r="L158" i="4"/>
  <c r="M156" i="4"/>
  <c r="L156" i="4"/>
  <c r="L144" i="4"/>
  <c r="L138" i="4"/>
  <c r="L132" i="4"/>
  <c r="L126" i="4"/>
  <c r="L120" i="4"/>
  <c r="L114" i="4"/>
  <c r="L108" i="4"/>
  <c r="L102" i="4"/>
  <c r="L96" i="4"/>
  <c r="L90" i="4"/>
  <c r="M144" i="4"/>
  <c r="M142" i="4"/>
  <c r="M138" i="4"/>
  <c r="M136" i="4"/>
  <c r="M132" i="4"/>
  <c r="M130" i="4"/>
  <c r="M126" i="4"/>
  <c r="M124" i="4"/>
  <c r="M120" i="4"/>
  <c r="M118" i="4"/>
  <c r="M114" i="4"/>
  <c r="M112" i="4"/>
  <c r="M108" i="4"/>
  <c r="M106" i="4"/>
  <c r="M102" i="4"/>
  <c r="M100" i="4"/>
  <c r="M96" i="4"/>
  <c r="M94" i="4"/>
  <c r="M90" i="4"/>
  <c r="M88" i="4"/>
  <c r="L74" i="4"/>
  <c r="L68" i="4"/>
  <c r="L62" i="4"/>
  <c r="L56" i="4"/>
  <c r="L50" i="4"/>
  <c r="L44" i="4"/>
  <c r="L38" i="4"/>
  <c r="L32" i="4"/>
  <c r="L26" i="4"/>
  <c r="M74" i="4"/>
  <c r="M72" i="4"/>
  <c r="M68" i="4"/>
  <c r="M66" i="4"/>
  <c r="M62" i="4"/>
  <c r="M60" i="4"/>
  <c r="M56" i="4"/>
  <c r="M54" i="4"/>
  <c r="M50" i="4"/>
  <c r="M48" i="4"/>
  <c r="M44" i="4"/>
  <c r="M42" i="4"/>
  <c r="M38" i="4"/>
  <c r="M36" i="4"/>
  <c r="M32" i="4"/>
  <c r="M30" i="4"/>
  <c r="M26" i="4"/>
  <c r="M24" i="4"/>
  <c r="X70" i="4"/>
  <c r="S70" i="4"/>
  <c r="N70" i="4"/>
  <c r="X64" i="4"/>
  <c r="S64" i="4"/>
  <c r="N64" i="4"/>
  <c r="X58" i="4"/>
  <c r="S58" i="4"/>
  <c r="N58" i="4"/>
  <c r="X52" i="4"/>
  <c r="S52" i="4"/>
  <c r="N52" i="4"/>
  <c r="X46" i="4"/>
  <c r="S46" i="4"/>
  <c r="N46" i="4"/>
  <c r="X40" i="4"/>
  <c r="S40" i="4"/>
  <c r="N40" i="4"/>
  <c r="X34" i="4"/>
  <c r="S34" i="4"/>
  <c r="N34" i="4"/>
  <c r="X28" i="4"/>
  <c r="S28" i="4"/>
  <c r="N28" i="4"/>
  <c r="X22" i="4"/>
  <c r="S22" i="4"/>
  <c r="N22" i="4"/>
  <c r="AI70" i="4"/>
  <c r="AI64" i="4"/>
  <c r="AI58" i="4"/>
  <c r="AI52" i="4"/>
  <c r="AI46" i="4"/>
  <c r="AI40" i="4"/>
  <c r="AI34" i="4"/>
  <c r="AI28" i="4"/>
  <c r="AI22" i="4"/>
  <c r="AI16" i="4"/>
  <c r="X16" i="4"/>
  <c r="S16" i="4"/>
  <c r="N16" i="4"/>
  <c r="M20" i="4"/>
  <c r="L20" i="4"/>
  <c r="M18" i="4"/>
  <c r="K4" i="3"/>
  <c r="K3" i="3" l="1"/>
  <c r="E3" i="3"/>
  <c r="D3" i="3"/>
  <c r="X8" i="4"/>
  <c r="X7" i="4"/>
  <c r="J8" i="4"/>
  <c r="J7" i="4"/>
  <c r="C6" i="4"/>
  <c r="C5" i="4"/>
  <c r="I4" i="4"/>
  <c r="AC3" i="4"/>
  <c r="D52" i="3"/>
  <c r="D48" i="3"/>
  <c r="D44" i="3"/>
  <c r="D40" i="3"/>
  <c r="D36" i="3"/>
  <c r="D32" i="3"/>
  <c r="D28" i="3"/>
  <c r="D24" i="3"/>
  <c r="D20" i="3"/>
  <c r="D16" i="3"/>
  <c r="D12" i="3"/>
  <c r="E51" i="3"/>
  <c r="E47" i="3"/>
  <c r="E39" i="3"/>
  <c r="E35" i="3"/>
  <c r="E31" i="3"/>
  <c r="E27" i="3"/>
  <c r="E23" i="3"/>
  <c r="E19" i="3"/>
  <c r="E15" i="3"/>
  <c r="E11" i="3"/>
  <c r="D51" i="3"/>
  <c r="D47" i="3"/>
  <c r="D43" i="3"/>
  <c r="D39" i="3"/>
  <c r="D35" i="3"/>
  <c r="D31" i="3"/>
  <c r="D27" i="3"/>
  <c r="D19" i="3"/>
  <c r="D11" i="3"/>
  <c r="D49" i="3"/>
  <c r="D37" i="3"/>
  <c r="D29" i="3"/>
  <c r="D17" i="3"/>
  <c r="E52" i="3"/>
  <c r="E36" i="3"/>
  <c r="E28" i="3"/>
  <c r="E16" i="3"/>
  <c r="E43" i="3"/>
  <c r="D23" i="3"/>
  <c r="D15" i="3"/>
  <c r="D53" i="3"/>
  <c r="D21" i="3"/>
  <c r="E44" i="3"/>
  <c r="E24" i="3"/>
  <c r="E50" i="3"/>
  <c r="E46" i="3"/>
  <c r="E42" i="3"/>
  <c r="E38" i="3"/>
  <c r="E34" i="3"/>
  <c r="E30" i="3"/>
  <c r="E26" i="3"/>
  <c r="E22" i="3"/>
  <c r="E18" i="3"/>
  <c r="E14" i="3"/>
  <c r="D50" i="3"/>
  <c r="D46" i="3"/>
  <c r="D42" i="3"/>
  <c r="D38" i="3"/>
  <c r="D34" i="3"/>
  <c r="D30" i="3"/>
  <c r="D26" i="3"/>
  <c r="D22" i="3"/>
  <c r="D18" i="3"/>
  <c r="D14" i="3"/>
  <c r="E53" i="3"/>
  <c r="E49" i="3"/>
  <c r="E45" i="3"/>
  <c r="E41" i="3"/>
  <c r="E37" i="3"/>
  <c r="E33" i="3"/>
  <c r="E29" i="3"/>
  <c r="E25" i="3"/>
  <c r="E21" i="3"/>
  <c r="E17" i="3"/>
  <c r="E13" i="3"/>
  <c r="D45" i="3"/>
  <c r="D41" i="3"/>
  <c r="D33" i="3"/>
  <c r="D25" i="3"/>
  <c r="D13" i="3"/>
  <c r="E48" i="3"/>
  <c r="E40" i="3"/>
  <c r="E32" i="3"/>
  <c r="E20" i="3"/>
  <c r="E12" i="3"/>
  <c r="E10" i="3"/>
  <c r="D10" i="3"/>
  <c r="E9" i="3"/>
  <c r="D9" i="3"/>
  <c r="E8" i="3"/>
  <c r="D8" i="3"/>
  <c r="E7" i="3"/>
  <c r="D7" i="3"/>
  <c r="E6" i="3"/>
  <c r="D6" i="3"/>
  <c r="E5" i="3"/>
  <c r="D5" i="3"/>
  <c r="K16" i="4" l="1"/>
  <c r="I16" i="4"/>
  <c r="E19" i="4"/>
  <c r="F16" i="4"/>
  <c r="E16" i="4"/>
  <c r="K31" i="4"/>
  <c r="H31" i="4"/>
  <c r="L28" i="4"/>
  <c r="J28" i="4"/>
  <c r="K25" i="4"/>
  <c r="I25" i="4"/>
  <c r="M22" i="4"/>
  <c r="L22" i="4"/>
  <c r="C22" i="4"/>
  <c r="K19" i="4"/>
  <c r="I19" i="4"/>
  <c r="H19" i="4"/>
  <c r="G19" i="4"/>
  <c r="L18" i="4"/>
  <c r="M16" i="4"/>
  <c r="L16" i="4"/>
  <c r="J16" i="4"/>
  <c r="H16" i="4"/>
  <c r="G16" i="4"/>
  <c r="D16" i="4"/>
  <c r="C16" i="4"/>
  <c r="B30" i="4"/>
  <c r="B24" i="4"/>
  <c r="B18" i="4"/>
  <c r="A28" i="4"/>
  <c r="L30" i="4" s="1"/>
  <c r="A22" i="4"/>
  <c r="L24" i="4" s="1"/>
  <c r="K53" i="3"/>
  <c r="F353" i="4" s="1"/>
  <c r="K52" i="3"/>
  <c r="F347" i="4" s="1"/>
  <c r="K51" i="3"/>
  <c r="F341" i="4" s="1"/>
  <c r="K50" i="3"/>
  <c r="F335" i="4" s="1"/>
  <c r="K49" i="3"/>
  <c r="F329" i="4" s="1"/>
  <c r="K48" i="3"/>
  <c r="F323" i="4" s="1"/>
  <c r="K47" i="3"/>
  <c r="F317" i="4" s="1"/>
  <c r="K46" i="3"/>
  <c r="F311" i="4" s="1"/>
  <c r="K45" i="3"/>
  <c r="F305" i="4" s="1"/>
  <c r="K44" i="3"/>
  <c r="F299" i="4" s="1"/>
  <c r="K43" i="3"/>
  <c r="F283" i="4" s="1"/>
  <c r="K42" i="3"/>
  <c r="F277" i="4" s="1"/>
  <c r="K41" i="3"/>
  <c r="F271" i="4" s="1"/>
  <c r="K40" i="3"/>
  <c r="F265" i="4" s="1"/>
  <c r="K39" i="3"/>
  <c r="F259" i="4" s="1"/>
  <c r="K38" i="3"/>
  <c r="F253" i="4" s="1"/>
  <c r="K37" i="3"/>
  <c r="F247" i="4" s="1"/>
  <c r="K36" i="3"/>
  <c r="F241" i="4" s="1"/>
  <c r="K35" i="3"/>
  <c r="F235" i="4" s="1"/>
  <c r="K34" i="3"/>
  <c r="F229" i="4" s="1"/>
  <c r="K33" i="3"/>
  <c r="F213" i="4" s="1"/>
  <c r="K32" i="3"/>
  <c r="F207" i="4" s="1"/>
  <c r="K31" i="3"/>
  <c r="F201" i="4" s="1"/>
  <c r="K30" i="3"/>
  <c r="F195" i="4" s="1"/>
  <c r="K29" i="3"/>
  <c r="F189" i="4" s="1"/>
  <c r="K28" i="3"/>
  <c r="F183" i="4" s="1"/>
  <c r="K27" i="3"/>
  <c r="F177" i="4" s="1"/>
  <c r="K26" i="3"/>
  <c r="F171" i="4" s="1"/>
  <c r="K25" i="3"/>
  <c r="F165" i="4" s="1"/>
  <c r="K24" i="3"/>
  <c r="F159" i="4" s="1"/>
  <c r="K23" i="3"/>
  <c r="F143" i="4" s="1"/>
  <c r="K22" i="3"/>
  <c r="F137" i="4" s="1"/>
  <c r="K21" i="3"/>
  <c r="F131" i="4" s="1"/>
  <c r="K20" i="3"/>
  <c r="F125" i="4" s="1"/>
  <c r="K19" i="3"/>
  <c r="F119" i="4" s="1"/>
  <c r="K18" i="3"/>
  <c r="F113" i="4" s="1"/>
  <c r="K17" i="3"/>
  <c r="F107" i="4" s="1"/>
  <c r="K16" i="3"/>
  <c r="F101" i="4" s="1"/>
  <c r="K15" i="3"/>
  <c r="F95" i="4" s="1"/>
  <c r="K14" i="3"/>
  <c r="F89" i="4" s="1"/>
  <c r="K13" i="3"/>
  <c r="F73" i="4" s="1"/>
  <c r="K12" i="3"/>
  <c r="F67" i="4" s="1"/>
  <c r="K11" i="3"/>
  <c r="F61" i="4" s="1"/>
  <c r="K10" i="3"/>
  <c r="F55" i="4" s="1"/>
  <c r="K9" i="3"/>
  <c r="F49" i="4" s="1"/>
  <c r="K8" i="3"/>
  <c r="F43" i="4" s="1"/>
  <c r="K7" i="3"/>
  <c r="F37" i="4" s="1"/>
  <c r="K6" i="3"/>
  <c r="F31" i="4" s="1"/>
  <c r="K5" i="3"/>
  <c r="F25" i="4" s="1"/>
  <c r="F19" i="4"/>
  <c r="M28" i="4" l="1"/>
  <c r="D22" i="4"/>
  <c r="C28" i="4"/>
  <c r="G22" i="4"/>
  <c r="D28" i="4"/>
  <c r="H22" i="4"/>
  <c r="G25" i="4"/>
  <c r="G28" i="4"/>
  <c r="I31" i="4"/>
  <c r="J22" i="4"/>
  <c r="H25" i="4"/>
  <c r="H28" i="4"/>
  <c r="G31" i="4"/>
  <c r="B16" i="4"/>
  <c r="B28" i="4"/>
  <c r="B34" i="4"/>
  <c r="B22" i="4"/>
  <c r="A34" i="4"/>
  <c r="A40" i="4"/>
  <c r="G43" i="4" l="1"/>
  <c r="H40" i="4"/>
  <c r="L42" i="4"/>
  <c r="G40" i="4"/>
  <c r="H43" i="4"/>
  <c r="D40" i="4"/>
  <c r="C40" i="4"/>
  <c r="M40" i="4"/>
  <c r="J40" i="4"/>
  <c r="B42" i="4"/>
  <c r="K43" i="4"/>
  <c r="I43" i="4"/>
  <c r="L40" i="4"/>
  <c r="B40" i="4"/>
  <c r="H37" i="4"/>
  <c r="J34" i="4"/>
  <c r="G37" i="4"/>
  <c r="H34" i="4"/>
  <c r="L36" i="4"/>
  <c r="G34" i="4"/>
  <c r="B36" i="4"/>
  <c r="L34" i="4"/>
  <c r="D34" i="4"/>
  <c r="C34" i="4"/>
  <c r="K37" i="4"/>
  <c r="M34" i="4"/>
  <c r="I37" i="4"/>
  <c r="A46" i="4"/>
  <c r="K49" i="4" l="1"/>
  <c r="M46" i="4"/>
  <c r="H49" i="4"/>
  <c r="H46" i="4"/>
  <c r="G46" i="4"/>
  <c r="I49" i="4"/>
  <c r="D46" i="4"/>
  <c r="G49" i="4"/>
  <c r="C46" i="4"/>
  <c r="B48" i="4"/>
  <c r="L48" i="4"/>
  <c r="L46" i="4"/>
  <c r="B46" i="4"/>
  <c r="A52" i="4"/>
  <c r="L54" i="4" l="1"/>
  <c r="H52" i="4"/>
  <c r="K55" i="4"/>
  <c r="C52" i="4"/>
  <c r="M52" i="4"/>
  <c r="L52" i="4"/>
  <c r="B54" i="4"/>
  <c r="G52" i="4"/>
  <c r="I55" i="4"/>
  <c r="J52" i="4"/>
  <c r="H55" i="4"/>
  <c r="G55" i="4"/>
  <c r="D52" i="4"/>
  <c r="B52" i="4"/>
  <c r="A58" i="4"/>
  <c r="G61" i="4" l="1"/>
  <c r="C58" i="4"/>
  <c r="J58" i="4"/>
  <c r="H58" i="4"/>
  <c r="H61" i="4"/>
  <c r="L60" i="4"/>
  <c r="B60" i="4"/>
  <c r="D58" i="4"/>
  <c r="I61" i="4"/>
  <c r="M58" i="4"/>
  <c r="L58" i="4"/>
  <c r="K61" i="4"/>
  <c r="G58" i="4"/>
  <c r="B58" i="4"/>
  <c r="A64" i="4"/>
  <c r="I67" i="4" l="1"/>
  <c r="M64" i="4"/>
  <c r="H67" i="4"/>
  <c r="L64" i="4"/>
  <c r="D64" i="4"/>
  <c r="J64" i="4"/>
  <c r="B66" i="4"/>
  <c r="K67" i="4"/>
  <c r="H64" i="4"/>
  <c r="G67" i="4"/>
  <c r="G64" i="4"/>
  <c r="L66" i="4"/>
  <c r="C64" i="4"/>
  <c r="B64" i="4"/>
  <c r="A70" i="4"/>
  <c r="G70" i="4" l="1"/>
  <c r="K73" i="4"/>
  <c r="H73" i="4"/>
  <c r="L70" i="4"/>
  <c r="D70" i="4"/>
  <c r="M70" i="4"/>
  <c r="J70" i="4"/>
  <c r="I73" i="4"/>
  <c r="G73" i="4"/>
  <c r="H70" i="4"/>
  <c r="L72" i="4"/>
  <c r="C70" i="4"/>
  <c r="B72" i="4"/>
  <c r="B70" i="4"/>
  <c r="A86" i="4"/>
  <c r="L88" i="4" l="1"/>
  <c r="H86" i="4"/>
  <c r="D86" i="4"/>
  <c r="B88" i="4"/>
  <c r="C86" i="4"/>
  <c r="M86" i="4"/>
  <c r="G89" i="4"/>
  <c r="L86" i="4"/>
  <c r="I89" i="4"/>
  <c r="J86" i="4"/>
  <c r="H89" i="4"/>
  <c r="G86" i="4"/>
  <c r="B86" i="4"/>
  <c r="A92" i="4"/>
  <c r="G95" i="4" l="1"/>
  <c r="C92" i="4"/>
  <c r="J92" i="4"/>
  <c r="H92" i="4"/>
  <c r="I95" i="4"/>
  <c r="G92" i="4"/>
  <c r="H95" i="4"/>
  <c r="L94" i="4"/>
  <c r="D92" i="4"/>
  <c r="B94" i="4"/>
  <c r="M92" i="4"/>
  <c r="L92" i="4"/>
  <c r="B92" i="4"/>
  <c r="A98" i="4"/>
  <c r="I101" i="4" l="1"/>
  <c r="M98" i="4"/>
  <c r="H101" i="4"/>
  <c r="L98" i="4"/>
  <c r="D98" i="4"/>
  <c r="J98" i="4"/>
  <c r="H98" i="4"/>
  <c r="G101" i="4"/>
  <c r="G98" i="4"/>
  <c r="L100" i="4"/>
  <c r="C98" i="4"/>
  <c r="B100" i="4"/>
  <c r="B98" i="4"/>
  <c r="A104" i="4"/>
  <c r="G104" i="4" l="1"/>
  <c r="H107" i="4"/>
  <c r="L104" i="4"/>
  <c r="D104" i="4"/>
  <c r="M104" i="4"/>
  <c r="B106" i="4"/>
  <c r="J104" i="4"/>
  <c r="C104" i="4"/>
  <c r="I107" i="4"/>
  <c r="G107" i="4"/>
  <c r="H104" i="4"/>
  <c r="L106" i="4"/>
  <c r="B104" i="4"/>
  <c r="A110" i="4"/>
  <c r="J110" i="4" l="1"/>
  <c r="L112" i="4"/>
  <c r="H110" i="4"/>
  <c r="I113" i="4"/>
  <c r="H113" i="4"/>
  <c r="D110" i="4"/>
  <c r="G113" i="4"/>
  <c r="C110" i="4"/>
  <c r="M110" i="4"/>
  <c r="B112" i="4"/>
  <c r="G110" i="4"/>
  <c r="L110" i="4"/>
  <c r="B110" i="4"/>
  <c r="A116" i="4"/>
  <c r="H119" i="4" l="1"/>
  <c r="L116" i="4"/>
  <c r="D116" i="4"/>
  <c r="G119" i="4"/>
  <c r="C116" i="4"/>
  <c r="J116" i="4"/>
  <c r="H116" i="4"/>
  <c r="M116" i="4"/>
  <c r="B118" i="4"/>
  <c r="G116" i="4"/>
  <c r="L118" i="4"/>
  <c r="B116" i="4"/>
  <c r="A122" i="4"/>
  <c r="I125" i="4" l="1"/>
  <c r="M122" i="4"/>
  <c r="H125" i="4"/>
  <c r="L122" i="4"/>
  <c r="D122" i="4"/>
  <c r="J122" i="4"/>
  <c r="H122" i="4"/>
  <c r="G122" i="4"/>
  <c r="B124" i="4"/>
  <c r="G125" i="4"/>
  <c r="C122" i="4"/>
  <c r="L124" i="4"/>
  <c r="B122" i="4"/>
  <c r="A128" i="4"/>
  <c r="H128" i="4" l="1"/>
  <c r="G128" i="4"/>
  <c r="H131" i="4"/>
  <c r="L128" i="4"/>
  <c r="D128" i="4"/>
  <c r="G131" i="4"/>
  <c r="C128" i="4"/>
  <c r="B130" i="4"/>
  <c r="L130" i="4"/>
  <c r="M128" i="4"/>
  <c r="J128" i="4"/>
  <c r="I131" i="4"/>
  <c r="B128" i="4"/>
  <c r="A134" i="4"/>
  <c r="J134" i="4" l="1"/>
  <c r="L136" i="4"/>
  <c r="H134" i="4"/>
  <c r="M134" i="4"/>
  <c r="B136" i="4"/>
  <c r="L134" i="4"/>
  <c r="G134" i="4"/>
  <c r="I137" i="4"/>
  <c r="H137" i="4"/>
  <c r="D134" i="4"/>
  <c r="G137" i="4"/>
  <c r="C134" i="4"/>
  <c r="B134" i="4"/>
  <c r="A140" i="4"/>
  <c r="H143" i="4" l="1"/>
  <c r="L140" i="4"/>
  <c r="D140" i="4"/>
  <c r="G143" i="4"/>
  <c r="C140" i="4"/>
  <c r="J140" i="4"/>
  <c r="H140" i="4"/>
  <c r="G140" i="4"/>
  <c r="I143" i="4"/>
  <c r="B142" i="4"/>
  <c r="L142" i="4"/>
  <c r="M140" i="4"/>
  <c r="B140" i="4"/>
  <c r="A156" i="4"/>
  <c r="H159" i="4" l="1"/>
  <c r="K159" i="4"/>
  <c r="I159" i="4"/>
  <c r="D156" i="4"/>
  <c r="J156" i="4"/>
  <c r="B158" i="4"/>
  <c r="G159" i="4"/>
  <c r="H156" i="4"/>
  <c r="G156" i="4"/>
  <c r="C156" i="4"/>
  <c r="B156" i="4"/>
  <c r="A162" i="4"/>
  <c r="J162" i="4" l="1"/>
  <c r="K165" i="4"/>
  <c r="H165" i="4"/>
  <c r="G162" i="4"/>
  <c r="G165" i="4"/>
  <c r="B164" i="4"/>
  <c r="H162" i="4"/>
  <c r="D162" i="4"/>
  <c r="C162" i="4"/>
  <c r="I165" i="4"/>
  <c r="B162" i="4"/>
  <c r="A168" i="4"/>
  <c r="H171" i="4" l="1"/>
  <c r="D168" i="4"/>
  <c r="G171" i="4"/>
  <c r="C168" i="4"/>
  <c r="H168" i="4"/>
  <c r="J168" i="4"/>
  <c r="K171" i="4"/>
  <c r="B170" i="4"/>
  <c r="I171" i="4"/>
  <c r="G168" i="4"/>
  <c r="B168" i="4"/>
  <c r="A174" i="4"/>
  <c r="K177" i="4" l="1"/>
  <c r="I177" i="4"/>
  <c r="J174" i="4"/>
  <c r="H177" i="4"/>
  <c r="H174" i="4"/>
  <c r="G177" i="4"/>
  <c r="G174" i="4"/>
  <c r="D174" i="4"/>
  <c r="C174" i="4"/>
  <c r="B176" i="4"/>
  <c r="B174" i="4"/>
  <c r="A180" i="4"/>
  <c r="H180" i="4" l="1"/>
  <c r="G180" i="4"/>
  <c r="H183" i="4"/>
  <c r="D180" i="4"/>
  <c r="K183" i="4"/>
  <c r="J180" i="4"/>
  <c r="I183" i="4"/>
  <c r="C180" i="4"/>
  <c r="G183" i="4"/>
  <c r="B182" i="4"/>
  <c r="B180" i="4"/>
  <c r="A186" i="4"/>
  <c r="J186" i="4" l="1"/>
  <c r="K189" i="4"/>
  <c r="C186" i="4"/>
  <c r="I189" i="4"/>
  <c r="H186" i="4"/>
  <c r="G186" i="4"/>
  <c r="B188" i="4"/>
  <c r="D186" i="4"/>
  <c r="H189" i="4"/>
  <c r="G189" i="4"/>
  <c r="B186" i="4"/>
  <c r="A192" i="4"/>
  <c r="H195" i="4" l="1"/>
  <c r="D192" i="4"/>
  <c r="G195" i="4"/>
  <c r="C192" i="4"/>
  <c r="H192" i="4"/>
  <c r="J192" i="4"/>
  <c r="G192" i="4"/>
  <c r="B194" i="4"/>
  <c r="K195" i="4"/>
  <c r="I195" i="4"/>
  <c r="B192" i="4"/>
  <c r="A198" i="4"/>
  <c r="K201" i="4" l="1"/>
  <c r="I201" i="4"/>
  <c r="J198" i="4"/>
  <c r="H201" i="4"/>
  <c r="H198" i="4"/>
  <c r="G201" i="4"/>
  <c r="G198" i="4"/>
  <c r="C198" i="4"/>
  <c r="D198" i="4"/>
  <c r="B200" i="4"/>
  <c r="B198" i="4"/>
  <c r="A204" i="4"/>
  <c r="H204" i="4" l="1"/>
  <c r="G204" i="4"/>
  <c r="H207" i="4"/>
  <c r="D204" i="4"/>
  <c r="C204" i="4"/>
  <c r="K207" i="4"/>
  <c r="J204" i="4"/>
  <c r="G207" i="4"/>
  <c r="I207" i="4"/>
  <c r="B206" i="4"/>
  <c r="B204" i="4"/>
  <c r="A210" i="4"/>
  <c r="J210" i="4" l="1"/>
  <c r="K213" i="4"/>
  <c r="H213" i="4"/>
  <c r="G210" i="4"/>
  <c r="D210" i="4"/>
  <c r="C210" i="4"/>
  <c r="B212" i="4"/>
  <c r="I213" i="4"/>
  <c r="G213" i="4"/>
  <c r="H210" i="4"/>
  <c r="B210" i="4"/>
  <c r="A226" i="4"/>
  <c r="H229" i="4" l="1"/>
  <c r="L226" i="4"/>
  <c r="D226" i="4"/>
  <c r="G229" i="4"/>
  <c r="C226" i="4"/>
  <c r="H226" i="4"/>
  <c r="J226" i="4"/>
  <c r="I229" i="4"/>
  <c r="G226" i="4"/>
  <c r="B228" i="4"/>
  <c r="K229" i="4"/>
  <c r="B226" i="4"/>
  <c r="A232" i="4"/>
  <c r="K235" i="4" l="1"/>
  <c r="I235" i="4"/>
  <c r="J232" i="4"/>
  <c r="H235" i="4"/>
  <c r="H232" i="4"/>
  <c r="D232" i="4"/>
  <c r="G235" i="4"/>
  <c r="B234" i="4"/>
  <c r="L232" i="4"/>
  <c r="G232" i="4"/>
  <c r="C232" i="4"/>
  <c r="B232" i="4"/>
  <c r="A238" i="4"/>
  <c r="H238" i="4" l="1"/>
  <c r="G238" i="4"/>
  <c r="K241" i="4"/>
  <c r="H241" i="4"/>
  <c r="L238" i="4"/>
  <c r="D238" i="4"/>
  <c r="J238" i="4"/>
  <c r="I241" i="4"/>
  <c r="C238" i="4"/>
  <c r="B240" i="4"/>
  <c r="G241" i="4"/>
  <c r="B238" i="4"/>
  <c r="A244" i="4"/>
  <c r="J244" i="4" l="1"/>
  <c r="H244" i="4"/>
  <c r="K247" i="4"/>
  <c r="L244" i="4"/>
  <c r="G244" i="4"/>
  <c r="I247" i="4"/>
  <c r="H247" i="4"/>
  <c r="D244" i="4"/>
  <c r="G247" i="4"/>
  <c r="C244" i="4"/>
  <c r="B246" i="4"/>
  <c r="B244" i="4"/>
  <c r="A250" i="4"/>
  <c r="H253" i="4" l="1"/>
  <c r="L250" i="4"/>
  <c r="D250" i="4"/>
  <c r="G253" i="4"/>
  <c r="C250" i="4"/>
  <c r="J250" i="4"/>
  <c r="H250" i="4"/>
  <c r="K253" i="4"/>
  <c r="B252" i="4"/>
  <c r="I253" i="4"/>
  <c r="G250" i="4"/>
  <c r="B250" i="4"/>
  <c r="A256" i="4"/>
  <c r="K259" i="4" l="1"/>
  <c r="I259" i="4"/>
  <c r="H259" i="4"/>
  <c r="L256" i="4"/>
  <c r="D256" i="4"/>
  <c r="J256" i="4"/>
  <c r="H256" i="4"/>
  <c r="G256" i="4"/>
  <c r="G259" i="4"/>
  <c r="C256" i="4"/>
  <c r="B258" i="4"/>
  <c r="B256" i="4"/>
  <c r="A262" i="4"/>
  <c r="H262" i="4" l="1"/>
  <c r="G262" i="4"/>
  <c r="K265" i="4"/>
  <c r="H265" i="4"/>
  <c r="L262" i="4"/>
  <c r="D262" i="4"/>
  <c r="J262" i="4"/>
  <c r="I265" i="4"/>
  <c r="G265" i="4"/>
  <c r="C262" i="4"/>
  <c r="B264" i="4"/>
  <c r="B262" i="4"/>
  <c r="A268" i="4"/>
  <c r="J268" i="4" l="1"/>
  <c r="H268" i="4"/>
  <c r="K271" i="4"/>
  <c r="H271" i="4"/>
  <c r="D268" i="4"/>
  <c r="L268" i="4"/>
  <c r="G268" i="4"/>
  <c r="I271" i="4"/>
  <c r="G271" i="4"/>
  <c r="B270" i="4"/>
  <c r="C268" i="4"/>
  <c r="B268" i="4"/>
  <c r="A274" i="4"/>
  <c r="H277" i="4" l="1"/>
  <c r="L274" i="4"/>
  <c r="D274" i="4"/>
  <c r="G277" i="4"/>
  <c r="C274" i="4"/>
  <c r="J274" i="4"/>
  <c r="H274" i="4"/>
  <c r="G274" i="4"/>
  <c r="K277" i="4"/>
  <c r="I277" i="4"/>
  <c r="B276" i="4"/>
  <c r="B274" i="4"/>
  <c r="A280" i="4"/>
  <c r="K283" i="4" l="1"/>
  <c r="I283" i="4"/>
  <c r="H283" i="4"/>
  <c r="L280" i="4"/>
  <c r="D280" i="4"/>
  <c r="J280" i="4"/>
  <c r="H280" i="4"/>
  <c r="G283" i="4"/>
  <c r="C280" i="4"/>
  <c r="B282" i="4"/>
  <c r="G280" i="4"/>
  <c r="B280" i="4"/>
  <c r="A296" i="4"/>
  <c r="H296" i="4" l="1"/>
  <c r="G296" i="4"/>
  <c r="K299" i="4"/>
  <c r="H299" i="4"/>
  <c r="L296" i="4"/>
  <c r="D296" i="4"/>
  <c r="J296" i="4"/>
  <c r="I299" i="4"/>
  <c r="G299" i="4"/>
  <c r="B298" i="4"/>
  <c r="C296" i="4"/>
  <c r="B296" i="4"/>
  <c r="A302" i="4"/>
  <c r="J302" i="4" l="1"/>
  <c r="H302" i="4"/>
  <c r="K305" i="4"/>
  <c r="L302" i="4"/>
  <c r="G302" i="4"/>
  <c r="I305" i="4"/>
  <c r="H305" i="4"/>
  <c r="D302" i="4"/>
  <c r="G305" i="4"/>
  <c r="C302" i="4"/>
  <c r="B304" i="4"/>
  <c r="B302" i="4"/>
  <c r="A308" i="4"/>
  <c r="H311" i="4" l="1"/>
  <c r="L308" i="4"/>
  <c r="D308" i="4"/>
  <c r="G311" i="4"/>
  <c r="C308" i="4"/>
  <c r="J308" i="4"/>
  <c r="H308" i="4"/>
  <c r="K311" i="4"/>
  <c r="B310" i="4"/>
  <c r="I311" i="4"/>
  <c r="G308" i="4"/>
  <c r="B308" i="4"/>
  <c r="A314" i="4"/>
  <c r="K317" i="4" l="1"/>
  <c r="I317" i="4"/>
  <c r="H317" i="4"/>
  <c r="L314" i="4"/>
  <c r="D314" i="4"/>
  <c r="J314" i="4"/>
  <c r="H314" i="4"/>
  <c r="G314" i="4"/>
  <c r="G317" i="4"/>
  <c r="C314" i="4"/>
  <c r="B316" i="4"/>
  <c r="B314" i="4"/>
  <c r="A320" i="4"/>
  <c r="H320" i="4" l="1"/>
  <c r="G320" i="4"/>
  <c r="K323" i="4"/>
  <c r="H323" i="4"/>
  <c r="L320" i="4"/>
  <c r="D320" i="4"/>
  <c r="J320" i="4"/>
  <c r="I323" i="4"/>
  <c r="G323" i="4"/>
  <c r="C320" i="4"/>
  <c r="B322" i="4"/>
  <c r="B320" i="4"/>
  <c r="A326" i="4"/>
  <c r="J326" i="4" l="1"/>
  <c r="H326" i="4"/>
  <c r="G326" i="4"/>
  <c r="K329" i="4"/>
  <c r="D326" i="4"/>
  <c r="H329" i="4"/>
  <c r="G329" i="4"/>
  <c r="L326" i="4"/>
  <c r="B328" i="4"/>
  <c r="I329" i="4"/>
  <c r="C326" i="4"/>
  <c r="B326" i="4"/>
  <c r="A332" i="4"/>
  <c r="H335" i="4" l="1"/>
  <c r="L332" i="4"/>
  <c r="D332" i="4"/>
  <c r="G335" i="4"/>
  <c r="C332" i="4"/>
  <c r="J332" i="4"/>
  <c r="H332" i="4"/>
  <c r="I335" i="4"/>
  <c r="G332" i="4"/>
  <c r="K335" i="4"/>
  <c r="B334" i="4"/>
  <c r="B332" i="4"/>
  <c r="A338" i="4"/>
  <c r="H338" i="4" l="1"/>
  <c r="K341" i="4"/>
  <c r="I341" i="4"/>
  <c r="H341" i="4"/>
  <c r="L338" i="4"/>
  <c r="D338" i="4"/>
  <c r="G341" i="4"/>
  <c r="C338" i="4"/>
  <c r="J338" i="4"/>
  <c r="G338" i="4"/>
  <c r="B340" i="4"/>
  <c r="B338" i="4"/>
  <c r="A344" i="4"/>
  <c r="J344" i="4" l="1"/>
  <c r="H344" i="4"/>
  <c r="G344" i="4"/>
  <c r="K347" i="4"/>
  <c r="I347" i="4"/>
  <c r="H347" i="4"/>
  <c r="L344" i="4"/>
  <c r="D344" i="4"/>
  <c r="C344" i="4"/>
  <c r="G347" i="4"/>
  <c r="B346" i="4"/>
  <c r="B344" i="4"/>
  <c r="A350" i="4"/>
  <c r="H353" i="4" l="1"/>
  <c r="L350" i="4"/>
  <c r="D350" i="4"/>
  <c r="J350" i="4"/>
  <c r="H350" i="4"/>
  <c r="G350" i="4"/>
  <c r="K353" i="4"/>
  <c r="I353" i="4"/>
  <c r="C350" i="4"/>
  <c r="G353" i="4"/>
  <c r="B352" i="4"/>
  <c r="B350" i="4"/>
</calcChain>
</file>

<file path=xl/sharedStrings.xml><?xml version="1.0" encoding="utf-8"?>
<sst xmlns="http://schemas.openxmlformats.org/spreadsheetml/2006/main" count="341" uniqueCount="188">
  <si>
    <t>全建統一様式第５号</t>
    <rPh sb="0" eb="2">
      <t>ゼンケン</t>
    </rPh>
    <rPh sb="2" eb="4">
      <t>トウイツ</t>
    </rPh>
    <rPh sb="4" eb="6">
      <t>ヨウシキ</t>
    </rPh>
    <rPh sb="6" eb="7">
      <t>ダイ</t>
    </rPh>
    <rPh sb="8" eb="9">
      <t>ゴウ</t>
    </rPh>
    <phoneticPr fontId="1"/>
  </si>
  <si>
    <t>元　請
確認欄</t>
    <rPh sb="0" eb="1">
      <t>モト</t>
    </rPh>
    <rPh sb="2" eb="3">
      <t>ショウ</t>
    </rPh>
    <rPh sb="4" eb="6">
      <t>カクニン</t>
    </rPh>
    <rPh sb="6" eb="7">
      <t>ラン</t>
    </rPh>
    <phoneticPr fontId="1"/>
  </si>
  <si>
    <t>作　　業　　員　　名　　簿</t>
    <phoneticPr fontId="1"/>
  </si>
  <si>
    <t>事業所の名称</t>
  </si>
  <si>
    <t xml:space="preserve"> 本書面に記載した内容は、作業員名簿として安全衛生管理や
 労働災害発生時の緊急連絡対応のために元請業者に提示する
 ことについて、記載者本人は同意しています。</t>
    <phoneticPr fontId="1"/>
  </si>
  <si>
    <t>所　 長　 名</t>
  </si>
  <si>
    <t>一次会社名</t>
    <rPh sb="0" eb="2">
      <t>イチジ</t>
    </rPh>
    <rPh sb="2" eb="5">
      <t>カイシャメイ</t>
    </rPh>
    <phoneticPr fontId="1"/>
  </si>
  <si>
    <t>代表者名</t>
    <rPh sb="0" eb="3">
      <t>ダイヒョウシャ</t>
    </rPh>
    <rPh sb="3" eb="4">
      <t>メイ</t>
    </rPh>
    <phoneticPr fontId="1"/>
  </si>
  <si>
    <t>㊞</t>
    <phoneticPr fontId="1"/>
  </si>
  <si>
    <t>番号</t>
    <rPh sb="0" eb="2">
      <t>バンゴウ</t>
    </rPh>
    <phoneticPr fontId="1"/>
  </si>
  <si>
    <t>ふりがな</t>
    <phoneticPr fontId="1"/>
  </si>
  <si>
    <t>職種</t>
    <rPh sb="0" eb="1">
      <t>ショク</t>
    </rPh>
    <rPh sb="1" eb="2">
      <t>タネ</t>
    </rPh>
    <phoneticPr fontId="1"/>
  </si>
  <si>
    <t>※</t>
    <phoneticPr fontId="1"/>
  </si>
  <si>
    <t>雇入年月日</t>
  </si>
  <si>
    <t>生年月日</t>
  </si>
  <si>
    <t>現住所</t>
    <phoneticPr fontId="1"/>
  </si>
  <si>
    <t>ＴＥＬ</t>
    <phoneticPr fontId="1"/>
  </si>
  <si>
    <t>最新の健康診断日</t>
  </si>
  <si>
    <t>血液型</t>
    <rPh sb="0" eb="3">
      <t>ケツエキガタ</t>
    </rPh>
    <phoneticPr fontId="1"/>
  </si>
  <si>
    <t>特殊健康診断日</t>
    <phoneticPr fontId="1"/>
  </si>
  <si>
    <r>
      <t>健康保険</t>
    </r>
    <r>
      <rPr>
        <vertAlign val="superscript"/>
        <sz val="9"/>
        <rFont val="ＭＳ Ｐ明朝"/>
        <family val="1"/>
        <charset val="128"/>
      </rPr>
      <t>A</t>
    </r>
    <rPh sb="0" eb="2">
      <t>ケンコウ</t>
    </rPh>
    <rPh sb="2" eb="4">
      <t>ホケン</t>
    </rPh>
    <phoneticPr fontId="1"/>
  </si>
  <si>
    <t>教育・資格・免許</t>
    <phoneticPr fontId="1"/>
  </si>
  <si>
    <t>入場年月日</t>
    <rPh sb="0" eb="2">
      <t>ニュウジョウ</t>
    </rPh>
    <rPh sb="2" eb="5">
      <t>ネンガッピ</t>
    </rPh>
    <phoneticPr fontId="1"/>
  </si>
  <si>
    <t>建退共手帳所有の有無</t>
    <phoneticPr fontId="13"/>
  </si>
  <si>
    <t>氏名</t>
    <phoneticPr fontId="1"/>
  </si>
  <si>
    <r>
      <t>年金保険</t>
    </r>
    <r>
      <rPr>
        <vertAlign val="superscript"/>
        <sz val="9"/>
        <rFont val="ＭＳ Ｐ明朝"/>
        <family val="1"/>
        <charset val="128"/>
      </rPr>
      <t>B</t>
    </r>
    <rPh sb="0" eb="2">
      <t>ネンキン</t>
    </rPh>
    <rPh sb="2" eb="4">
      <t>ホケン</t>
    </rPh>
    <phoneticPr fontId="1"/>
  </si>
  <si>
    <t>経験年数</t>
  </si>
  <si>
    <t>年齢</t>
    <phoneticPr fontId="1"/>
  </si>
  <si>
    <t>家族連絡先</t>
    <phoneticPr fontId="1"/>
  </si>
  <si>
    <t>家族ＴＥＬ</t>
    <rPh sb="0" eb="2">
      <t>カゾク</t>
    </rPh>
    <phoneticPr fontId="1"/>
  </si>
  <si>
    <t>血圧</t>
    <phoneticPr fontId="1"/>
  </si>
  <si>
    <t>種類</t>
    <phoneticPr fontId="1"/>
  </si>
  <si>
    <t>雇入･職長･特別教育</t>
    <phoneticPr fontId="1"/>
  </si>
  <si>
    <t>技能講習</t>
    <phoneticPr fontId="1"/>
  </si>
  <si>
    <t>免許</t>
    <phoneticPr fontId="1"/>
  </si>
  <si>
    <t>受入教育
実施年月日</t>
    <rPh sb="0" eb="2">
      <t>ウケイレ</t>
    </rPh>
    <rPh sb="2" eb="4">
      <t>キョウイク</t>
    </rPh>
    <rPh sb="5" eb="7">
      <t>ジッシ</t>
    </rPh>
    <rPh sb="7" eb="10">
      <t>ネンガッピ</t>
    </rPh>
    <phoneticPr fontId="1"/>
  </si>
  <si>
    <r>
      <t>雇用保険</t>
    </r>
    <r>
      <rPr>
        <vertAlign val="superscript"/>
        <sz val="9"/>
        <rFont val="ＭＳ Ｐ明朝"/>
        <family val="1"/>
        <charset val="128"/>
      </rPr>
      <t>C</t>
    </r>
    <rPh sb="0" eb="2">
      <t>コヨウ</t>
    </rPh>
    <rPh sb="2" eb="4">
      <t>ホケン</t>
    </rPh>
    <phoneticPr fontId="1"/>
  </si>
  <si>
    <t>(注) 1． ※印欄には次の記号を入れる。</t>
    <rPh sb="1" eb="2">
      <t>チュウ</t>
    </rPh>
    <rPh sb="8" eb="9">
      <t>イン</t>
    </rPh>
    <rPh sb="9" eb="10">
      <t>ラン</t>
    </rPh>
    <rPh sb="12" eb="13">
      <t>ツギ</t>
    </rPh>
    <rPh sb="14" eb="16">
      <t>キゴウ</t>
    </rPh>
    <rPh sb="17" eb="18">
      <t>イ</t>
    </rPh>
    <phoneticPr fontId="13"/>
  </si>
  <si>
    <t>(注) 5． 資格･免許等の写しを添付すること。</t>
    <rPh sb="1" eb="2">
      <t>チュウ</t>
    </rPh>
    <phoneticPr fontId="13"/>
  </si>
  <si>
    <t>(注) 6． 建退共手帳所有の有無については、該当するものに○で囲む。</t>
    <phoneticPr fontId="13"/>
  </si>
  <si>
    <t>A．左欄に健康保険の名称（健康保険組合、協会けんぽ、建設国保、国民健康保険）、右欄に健康保険被保険者証の番号の下４桁</t>
    <rPh sb="2" eb="3">
      <t>ヒダリ</t>
    </rPh>
    <rPh sb="3" eb="4">
      <t>ラン</t>
    </rPh>
    <rPh sb="5" eb="7">
      <t>ケンコウ</t>
    </rPh>
    <rPh sb="7" eb="9">
      <t>ホケン</t>
    </rPh>
    <rPh sb="10" eb="12">
      <t>メイショウ</t>
    </rPh>
    <rPh sb="13" eb="15">
      <t>ケンコウ</t>
    </rPh>
    <rPh sb="15" eb="17">
      <t>ホケン</t>
    </rPh>
    <rPh sb="17" eb="19">
      <t>クミアイ</t>
    </rPh>
    <rPh sb="20" eb="22">
      <t>キョウカイ</t>
    </rPh>
    <rPh sb="26" eb="28">
      <t>ケンセツ</t>
    </rPh>
    <rPh sb="28" eb="30">
      <t>コクホ</t>
    </rPh>
    <rPh sb="31" eb="33">
      <t>コクミン</t>
    </rPh>
    <rPh sb="33" eb="35">
      <t>ケンコウ</t>
    </rPh>
    <rPh sb="35" eb="37">
      <t>ホケン</t>
    </rPh>
    <rPh sb="39" eb="40">
      <t>ミギ</t>
    </rPh>
    <rPh sb="40" eb="41">
      <t>ラン</t>
    </rPh>
    <rPh sb="42" eb="44">
      <t>ケンコウ</t>
    </rPh>
    <rPh sb="44" eb="46">
      <t>ホケン</t>
    </rPh>
    <rPh sb="46" eb="47">
      <t>ヒ</t>
    </rPh>
    <rPh sb="47" eb="49">
      <t>ホケン</t>
    </rPh>
    <rPh sb="49" eb="50">
      <t>シャ</t>
    </rPh>
    <rPh sb="50" eb="51">
      <t>ショウ</t>
    </rPh>
    <rPh sb="52" eb="54">
      <t>バンゴウ</t>
    </rPh>
    <rPh sb="55" eb="56">
      <t>シモ</t>
    </rPh>
    <rPh sb="57" eb="58">
      <t>ケタ</t>
    </rPh>
    <phoneticPr fontId="13"/>
  </si>
  <si>
    <t>　（番号が４桁以下の場合は当該番号）を記載。上記の保険に加入しておらず、後期高齢者である等により、国民健康保険の</t>
    <rPh sb="2" eb="4">
      <t>バンゴウ</t>
    </rPh>
    <rPh sb="6" eb="7">
      <t>ケタ</t>
    </rPh>
    <rPh sb="7" eb="9">
      <t>イカ</t>
    </rPh>
    <rPh sb="10" eb="12">
      <t>バアイ</t>
    </rPh>
    <rPh sb="13" eb="15">
      <t>トウガイ</t>
    </rPh>
    <rPh sb="15" eb="17">
      <t>バンゴウ</t>
    </rPh>
    <rPh sb="19" eb="21">
      <t>キサイ</t>
    </rPh>
    <rPh sb="22" eb="24">
      <t>ジョウキ</t>
    </rPh>
    <rPh sb="25" eb="27">
      <t>ホケン</t>
    </rPh>
    <rPh sb="28" eb="30">
      <t>カニュウ</t>
    </rPh>
    <rPh sb="36" eb="38">
      <t>コウキ</t>
    </rPh>
    <rPh sb="38" eb="41">
      <t>コウレイシャ</t>
    </rPh>
    <rPh sb="44" eb="45">
      <t>トウ</t>
    </rPh>
    <rPh sb="49" eb="51">
      <t>コクミン</t>
    </rPh>
    <rPh sb="51" eb="53">
      <t>ケンコウ</t>
    </rPh>
    <rPh sb="53" eb="55">
      <t>ホケン</t>
    </rPh>
    <phoneticPr fontId="13"/>
  </si>
  <si>
    <t>　　適用除外である場合には、左欄に「適応除外」と記載。</t>
    <rPh sb="4" eb="6">
      <t>ジョガイ</t>
    </rPh>
    <rPh sb="9" eb="11">
      <t>バアイ</t>
    </rPh>
    <rPh sb="14" eb="16">
      <t>ヒダリラン</t>
    </rPh>
    <rPh sb="18" eb="20">
      <t>テキオウ</t>
    </rPh>
    <rPh sb="20" eb="22">
      <t>ジョガイ</t>
    </rPh>
    <rPh sb="24" eb="26">
      <t>キサイ</t>
    </rPh>
    <phoneticPr fontId="13"/>
  </si>
  <si>
    <t>(注) 2． 作業主任者は作業を直接指揮する義務を負うので、同時に施工されている他の現場や、同一現場においてもの他の作業箇所との作業</t>
    <rPh sb="7" eb="12">
      <t>サギョウシュニンシャ</t>
    </rPh>
    <rPh sb="13" eb="15">
      <t>サギョウ</t>
    </rPh>
    <rPh sb="16" eb="18">
      <t>チョクセツ</t>
    </rPh>
    <rPh sb="18" eb="20">
      <t>シキ</t>
    </rPh>
    <rPh sb="22" eb="24">
      <t>ギム</t>
    </rPh>
    <rPh sb="25" eb="26">
      <t>オ</t>
    </rPh>
    <rPh sb="30" eb="32">
      <t>ドウジ</t>
    </rPh>
    <rPh sb="33" eb="35">
      <t>セコウ</t>
    </rPh>
    <rPh sb="40" eb="41">
      <t>ホカ</t>
    </rPh>
    <rPh sb="42" eb="44">
      <t>ゲンバ</t>
    </rPh>
    <rPh sb="46" eb="48">
      <t>ドウイツ</t>
    </rPh>
    <rPh sb="48" eb="50">
      <t>ゲンバ</t>
    </rPh>
    <rPh sb="56" eb="57">
      <t>ホカ</t>
    </rPh>
    <rPh sb="58" eb="60">
      <t>サギョウ</t>
    </rPh>
    <rPh sb="60" eb="62">
      <t>カショ</t>
    </rPh>
    <rPh sb="64" eb="66">
      <t>サギョウ</t>
    </rPh>
    <phoneticPr fontId="13"/>
  </si>
  <si>
    <t>B．左欄に年金保険の名称（厚生年金、国民年金）を記載。各年金の受給者である場合は、左欄に「受給者」と記載。</t>
    <rPh sb="2" eb="4">
      <t>ヒダリラン</t>
    </rPh>
    <rPh sb="5" eb="7">
      <t>ネンキン</t>
    </rPh>
    <rPh sb="7" eb="9">
      <t>ホケン</t>
    </rPh>
    <rPh sb="10" eb="12">
      <t>メイショウ</t>
    </rPh>
    <rPh sb="13" eb="15">
      <t>コウセイ</t>
    </rPh>
    <rPh sb="15" eb="17">
      <t>ネンキン</t>
    </rPh>
    <rPh sb="18" eb="20">
      <t>コクミン</t>
    </rPh>
    <rPh sb="20" eb="22">
      <t>ネンキン</t>
    </rPh>
    <rPh sb="24" eb="26">
      <t>キサイ</t>
    </rPh>
    <rPh sb="27" eb="28">
      <t>カク</t>
    </rPh>
    <rPh sb="28" eb="30">
      <t>ネンキン</t>
    </rPh>
    <rPh sb="31" eb="34">
      <t>ジュキュウシャ</t>
    </rPh>
    <rPh sb="37" eb="39">
      <t>バアイ</t>
    </rPh>
    <rPh sb="41" eb="43">
      <t>ヒダリラン</t>
    </rPh>
    <rPh sb="45" eb="48">
      <t>ジュキュウシャ</t>
    </rPh>
    <rPh sb="50" eb="52">
      <t>キサイ</t>
    </rPh>
    <phoneticPr fontId="13"/>
  </si>
  <si>
    <t>　　　　　主任者を兼務することは、法的に認められていないので、複数の選任としなければならない。</t>
    <rPh sb="5" eb="8">
      <t>シュニンシャ</t>
    </rPh>
    <rPh sb="9" eb="11">
      <t>ケンム</t>
    </rPh>
    <rPh sb="17" eb="19">
      <t>ホウテキ</t>
    </rPh>
    <rPh sb="20" eb="21">
      <t>ミト</t>
    </rPh>
    <rPh sb="31" eb="33">
      <t>フクスウ</t>
    </rPh>
    <rPh sb="34" eb="36">
      <t>センニン</t>
    </rPh>
    <phoneticPr fontId="13"/>
  </si>
  <si>
    <t>C．右欄に被保険者番号の下４桁を記載。（日雇労働被保険者の場合には左欄に「日雇保険」と記載）事業主である等により雇用</t>
    <rPh sb="2" eb="3">
      <t>ミギ</t>
    </rPh>
    <rPh sb="3" eb="4">
      <t>ラン</t>
    </rPh>
    <rPh sb="5" eb="9">
      <t>ヒホケンシャ</t>
    </rPh>
    <rPh sb="9" eb="11">
      <t>バンゴウ</t>
    </rPh>
    <rPh sb="12" eb="13">
      <t>シモ</t>
    </rPh>
    <rPh sb="14" eb="15">
      <t>ケタ</t>
    </rPh>
    <rPh sb="16" eb="18">
      <t>キサイ</t>
    </rPh>
    <rPh sb="20" eb="22">
      <t>ヒヤト</t>
    </rPh>
    <rPh sb="22" eb="24">
      <t>ロウドウ</t>
    </rPh>
    <rPh sb="24" eb="28">
      <t>ヒホケンシャ</t>
    </rPh>
    <rPh sb="29" eb="31">
      <t>バアイ</t>
    </rPh>
    <rPh sb="33" eb="35">
      <t>ヒダリラン</t>
    </rPh>
    <rPh sb="37" eb="39">
      <t>ヒヤト</t>
    </rPh>
    <rPh sb="39" eb="41">
      <t>ホケン</t>
    </rPh>
    <rPh sb="43" eb="45">
      <t>キサイ</t>
    </rPh>
    <rPh sb="46" eb="49">
      <t>ジギョウヌシ</t>
    </rPh>
    <rPh sb="52" eb="53">
      <t>トウ</t>
    </rPh>
    <rPh sb="56" eb="58">
      <t>コヨウ</t>
    </rPh>
    <phoneticPr fontId="13"/>
  </si>
  <si>
    <t>(注) 3． 経験年数は現在担当している仕事の経験年数を記入する。</t>
    <rPh sb="1" eb="2">
      <t>チュウ</t>
    </rPh>
    <phoneticPr fontId="13"/>
  </si>
  <si>
    <t>　　保険の適用除外である場合には左欄に「適用除外」と記載。</t>
    <rPh sb="2" eb="4">
      <t>ホケン</t>
    </rPh>
    <rPh sb="5" eb="7">
      <t>テキヨウ</t>
    </rPh>
    <rPh sb="7" eb="9">
      <t>ジョガイ</t>
    </rPh>
    <rPh sb="12" eb="14">
      <t>バアイ</t>
    </rPh>
    <rPh sb="16" eb="18">
      <t>ヒダリラン</t>
    </rPh>
    <rPh sb="20" eb="22">
      <t>テキヨウ</t>
    </rPh>
    <rPh sb="22" eb="24">
      <t>ジョガイ</t>
    </rPh>
    <rPh sb="26" eb="28">
      <t>キサイ</t>
    </rPh>
    <phoneticPr fontId="13"/>
  </si>
  <si>
    <t>(注) 4． 各社別に作成するのが原則ですが、リース機械等の運転者は一緒でもよい。</t>
    <phoneticPr fontId="13"/>
  </si>
  <si>
    <t>提出日</t>
    <rPh sb="0" eb="3">
      <t>テイシュツビ</t>
    </rPh>
    <phoneticPr fontId="1"/>
  </si>
  <si>
    <t>会社名</t>
    <phoneticPr fontId="1"/>
  </si>
  <si>
    <t>次）</t>
    <phoneticPr fontId="1"/>
  </si>
  <si>
    <t>説明</t>
    <rPh sb="0" eb="2">
      <t>セツメイ</t>
    </rPh>
    <phoneticPr fontId="1"/>
  </si>
  <si>
    <t>「姓」を入力すると自動表示されますが、違う場合は直接編集してください。</t>
    <rPh sb="1" eb="2">
      <t>せい</t>
    </rPh>
    <rPh sb="4" eb="6">
      <t>にゅうりょく</t>
    </rPh>
    <rPh sb="9" eb="11">
      <t>じどう</t>
    </rPh>
    <rPh sb="11" eb="13">
      <t>ひょうじ</t>
    </rPh>
    <rPh sb="19" eb="20">
      <t>ちが</t>
    </rPh>
    <rPh sb="21" eb="23">
      <t>ばあい</t>
    </rPh>
    <rPh sb="24" eb="26">
      <t>ちょくせつ</t>
    </rPh>
    <rPh sb="26" eb="28">
      <t>へんしゅう</t>
    </rPh>
    <phoneticPr fontId="1" type="Hiragana"/>
  </si>
  <si>
    <t>「名」を入力すると自動表示されますが、違う場合は直接編集してください。</t>
    <rPh sb="1" eb="2">
      <t>な</t>
    </rPh>
    <rPh sb="4" eb="6">
      <t>にゅうりょく</t>
    </rPh>
    <rPh sb="9" eb="11">
      <t>じどう</t>
    </rPh>
    <rPh sb="11" eb="13">
      <t>ひょうじ</t>
    </rPh>
    <rPh sb="19" eb="20">
      <t>ちが</t>
    </rPh>
    <rPh sb="21" eb="23">
      <t>ばあい</t>
    </rPh>
    <rPh sb="24" eb="26">
      <t>ちょくせつ</t>
    </rPh>
    <rPh sb="26" eb="28">
      <t>へんしゅう</t>
    </rPh>
    <phoneticPr fontId="1" type="Hiragana"/>
  </si>
  <si>
    <t>「型枠大工」「オペレーター」「電気工事工」「とび工」など「該当工事においてどんな役割を担うのか」が分かればOK</t>
    <phoneticPr fontId="1"/>
  </si>
  <si>
    <t>該当する場合は以下いずれかを入力
現…現場代理人
主…作業主任者
女…女性作業員
未…18歳未満の作業員
基…基幹技能者
技…主任技術者
職…職長
安…安全衛生責任者
能…能力向上教育
再…危険有害業務・再発防止教育
習…外国人技能実習生
就…外国人建設就労者</t>
    <rPh sb="0" eb="2">
      <t>ガイトウ</t>
    </rPh>
    <rPh sb="4" eb="6">
      <t>バアイ</t>
    </rPh>
    <rPh sb="7" eb="9">
      <t>イカ</t>
    </rPh>
    <rPh sb="14" eb="16">
      <t>ニュウリョク</t>
    </rPh>
    <phoneticPr fontId="1"/>
  </si>
  <si>
    <t>会社が雇用開始した年月日を記入
入力は西暦でも和暦でもOK。
和暦の場合はS10.1.1やH20.3.3などと入力する。</t>
    <rPh sb="16" eb="18">
      <t>ニュウリョク</t>
    </rPh>
    <rPh sb="19" eb="21">
      <t>セイレキ</t>
    </rPh>
    <rPh sb="23" eb="25">
      <t>ワレキ</t>
    </rPh>
    <rPh sb="31" eb="33">
      <t>ワレキ</t>
    </rPh>
    <rPh sb="34" eb="36">
      <t>バアイ</t>
    </rPh>
    <rPh sb="55" eb="57">
      <t>ニュウリョク</t>
    </rPh>
    <phoneticPr fontId="1"/>
  </si>
  <si>
    <t>該当職種の経験年数</t>
    <rPh sb="0" eb="2">
      <t>ガイトウ</t>
    </rPh>
    <rPh sb="2" eb="4">
      <t>ショクシュ</t>
    </rPh>
    <rPh sb="5" eb="7">
      <t>ケイケン</t>
    </rPh>
    <rPh sb="7" eb="9">
      <t>ネンスウ</t>
    </rPh>
    <phoneticPr fontId="1"/>
  </si>
  <si>
    <r>
      <rPr>
        <b/>
        <sz val="8"/>
        <color rgb="FFFF0000"/>
        <rFont val="Yu Gothic Medium"/>
        <family val="3"/>
        <charset val="128"/>
      </rPr>
      <t>自動計算されます。</t>
    </r>
    <r>
      <rPr>
        <sz val="8"/>
        <rFont val="Yu Gothic Medium"/>
        <family val="3"/>
        <charset val="128"/>
      </rPr>
      <t xml:space="preserve">
18歳未満の場合は「年齢証明書（住民票記載事項証明書など）」の提出が必要</t>
    </r>
    <rPh sb="0" eb="2">
      <t>ジドウ</t>
    </rPh>
    <rPh sb="2" eb="4">
      <t>ケイサン</t>
    </rPh>
    <rPh sb="41" eb="43">
      <t>テイシュツ</t>
    </rPh>
    <rPh sb="44" eb="46">
      <t>ヒツヨウ</t>
    </rPh>
    <phoneticPr fontId="1"/>
  </si>
  <si>
    <t>都道府県、市区町村まで</t>
    <rPh sb="0" eb="4">
      <t>トドウフケン</t>
    </rPh>
    <rPh sb="5" eb="7">
      <t>シク</t>
    </rPh>
    <rPh sb="7" eb="9">
      <t>チョウソン</t>
    </rPh>
    <phoneticPr fontId="1"/>
  </si>
  <si>
    <t>番地以降</t>
    <rPh sb="0" eb="2">
      <t>バンチ</t>
    </rPh>
    <rPh sb="2" eb="4">
      <t>イコウ</t>
    </rPh>
    <phoneticPr fontId="1"/>
  </si>
  <si>
    <t>000-0000-0000</t>
    <phoneticPr fontId="1"/>
  </si>
  <si>
    <t>本人と同じ場合は「同上」でOK</t>
    <rPh sb="0" eb="2">
      <t>ホンニン</t>
    </rPh>
    <rPh sb="3" eb="4">
      <t>オナ</t>
    </rPh>
    <rPh sb="5" eb="7">
      <t>バアイ</t>
    </rPh>
    <rPh sb="9" eb="11">
      <t>ドウジョウ</t>
    </rPh>
    <phoneticPr fontId="1"/>
  </si>
  <si>
    <t>最新の日付を入力すること</t>
    <rPh sb="3" eb="5">
      <t>ヒヅケ</t>
    </rPh>
    <rPh sb="6" eb="8">
      <t>ニュウリョク</t>
    </rPh>
    <phoneticPr fontId="1"/>
  </si>
  <si>
    <t>最高-最低
例：120-50</t>
    <rPh sb="0" eb="2">
      <t>サイコウ</t>
    </rPh>
    <rPh sb="3" eb="5">
      <t>サイテイ</t>
    </rPh>
    <phoneticPr fontId="1"/>
  </si>
  <si>
    <t>有害業務従事者は半年に１回特殊健康診断を受けることが義務付けられています。該当しない場合は空欄で構いません。</t>
    <phoneticPr fontId="1"/>
  </si>
  <si>
    <t>種類の例
・じん肺
・有機溶剤
・鉛
・電離放射線
・特定化学物質
・高気圧業務
・四アルキル鉛
・石綿</t>
    <phoneticPr fontId="1"/>
  </si>
  <si>
    <t>・健康保険組合
・協会けんぽ
・建設国保
・国民健康保険
・適用除外  （※後期高齢者の場合）</t>
    <phoneticPr fontId="1"/>
  </si>
  <si>
    <t>保険証に書かれている番号の下4桁を記入します</t>
    <phoneticPr fontId="1"/>
  </si>
  <si>
    <t>・厚生年金：会社として社会保険に加入してる場合
・国民年金：個人で社会保険に加入している場合
・受給者：65歳以上など既に年金を受け取っている場合</t>
    <phoneticPr fontId="1"/>
  </si>
  <si>
    <t>保険番号の下4桁を記載します。たとえば1-2345467890-1の場合「890-1」と記入します。</t>
    <phoneticPr fontId="1"/>
  </si>
  <si>
    <t>労働局に登録されている教育機関で受けた講習のこと
例：玉掛、足場、型枠</t>
    <rPh sb="25" eb="26">
      <t>レイ</t>
    </rPh>
    <phoneticPr fontId="1"/>
  </si>
  <si>
    <t>運転免許等</t>
    <rPh sb="0" eb="2">
      <t>ウンテン</t>
    </rPh>
    <rPh sb="2" eb="4">
      <t>メンキョ</t>
    </rPh>
    <rPh sb="4" eb="5">
      <t>トウ</t>
    </rPh>
    <phoneticPr fontId="1"/>
  </si>
  <si>
    <t>No</t>
    <phoneticPr fontId="1"/>
  </si>
  <si>
    <t>姓</t>
    <rPh sb="0" eb="1">
      <t>セイ</t>
    </rPh>
    <phoneticPr fontId="1"/>
  </si>
  <si>
    <t>名</t>
    <rPh sb="0" eb="1">
      <t>メイ</t>
    </rPh>
    <phoneticPr fontId="1"/>
  </si>
  <si>
    <t>かな（姓）</t>
    <rPh sb="3" eb="4">
      <t>セイ</t>
    </rPh>
    <phoneticPr fontId="1"/>
  </si>
  <si>
    <t>かな（名）</t>
    <rPh sb="3" eb="4">
      <t>ナ</t>
    </rPh>
    <phoneticPr fontId="1"/>
  </si>
  <si>
    <t>職　種</t>
    <rPh sb="0" eb="1">
      <t>ショク</t>
    </rPh>
    <rPh sb="2" eb="3">
      <t>タネ</t>
    </rPh>
    <phoneticPr fontId="1"/>
  </si>
  <si>
    <t>特記事項</t>
    <rPh sb="0" eb="2">
      <t>トッキ</t>
    </rPh>
    <rPh sb="2" eb="4">
      <t>ジコウ</t>
    </rPh>
    <phoneticPr fontId="1"/>
  </si>
  <si>
    <t>雇用年月日</t>
    <rPh sb="0" eb="2">
      <t>コヨウ</t>
    </rPh>
    <rPh sb="2" eb="5">
      <t>ネンガッピ</t>
    </rPh>
    <phoneticPr fontId="1"/>
  </si>
  <si>
    <t>経験年数</t>
    <rPh sb="0" eb="2">
      <t>ケイケン</t>
    </rPh>
    <rPh sb="2" eb="4">
      <t>ネンスウ</t>
    </rPh>
    <phoneticPr fontId="1"/>
  </si>
  <si>
    <t>生年月日</t>
    <rPh sb="0" eb="2">
      <t>セイネン</t>
    </rPh>
    <rPh sb="2" eb="4">
      <t>ガッピ</t>
    </rPh>
    <phoneticPr fontId="1"/>
  </si>
  <si>
    <t>年齢</t>
    <rPh sb="0" eb="2">
      <t>ネンレイ</t>
    </rPh>
    <phoneticPr fontId="1"/>
  </si>
  <si>
    <t>現住所</t>
    <rPh sb="0" eb="3">
      <t>ゲンジュウショ</t>
    </rPh>
    <phoneticPr fontId="1"/>
  </si>
  <si>
    <t>住所2（番地以降）</t>
    <rPh sb="0" eb="2">
      <t>ジュウショ</t>
    </rPh>
    <rPh sb="4" eb="6">
      <t>バンチ</t>
    </rPh>
    <rPh sb="6" eb="8">
      <t>イコウ</t>
    </rPh>
    <phoneticPr fontId="1"/>
  </si>
  <si>
    <t>家族連絡先住所</t>
    <rPh sb="0" eb="2">
      <t>カゾク</t>
    </rPh>
    <rPh sb="2" eb="4">
      <t>レンラク</t>
    </rPh>
    <rPh sb="4" eb="5">
      <t>サキ</t>
    </rPh>
    <rPh sb="5" eb="7">
      <t>ジュウショ</t>
    </rPh>
    <phoneticPr fontId="1"/>
  </si>
  <si>
    <t>健康診断日</t>
    <rPh sb="0" eb="2">
      <t>ケンコウ</t>
    </rPh>
    <rPh sb="2" eb="4">
      <t>シンダン</t>
    </rPh>
    <rPh sb="4" eb="5">
      <t>ビ</t>
    </rPh>
    <phoneticPr fontId="1"/>
  </si>
  <si>
    <t>血圧</t>
    <rPh sb="0" eb="2">
      <t>ケツアツ</t>
    </rPh>
    <phoneticPr fontId="1"/>
  </si>
  <si>
    <t>特殊健康診断日</t>
    <rPh sb="0" eb="2">
      <t>トクシュ</t>
    </rPh>
    <rPh sb="2" eb="4">
      <t>ケンコウ</t>
    </rPh>
    <rPh sb="4" eb="6">
      <t>シンダン</t>
    </rPh>
    <rPh sb="6" eb="7">
      <t>ビ</t>
    </rPh>
    <phoneticPr fontId="1"/>
  </si>
  <si>
    <t>特殊健康診断の種類</t>
    <rPh sb="0" eb="2">
      <t>トクシュ</t>
    </rPh>
    <rPh sb="2" eb="4">
      <t>ケンコウ</t>
    </rPh>
    <rPh sb="4" eb="6">
      <t>シンダン</t>
    </rPh>
    <rPh sb="7" eb="9">
      <t>シュルイ</t>
    </rPh>
    <phoneticPr fontId="1"/>
  </si>
  <si>
    <t>健康保険名称</t>
    <rPh sb="0" eb="2">
      <t>ケンコウ</t>
    </rPh>
    <rPh sb="2" eb="4">
      <t>ホケン</t>
    </rPh>
    <rPh sb="4" eb="6">
      <t>メイショウ</t>
    </rPh>
    <phoneticPr fontId="1"/>
  </si>
  <si>
    <t>健康保険番号</t>
    <rPh sb="0" eb="2">
      <t>ケンコウ</t>
    </rPh>
    <rPh sb="2" eb="4">
      <t>ホケン</t>
    </rPh>
    <rPh sb="4" eb="6">
      <t>バンゴウ</t>
    </rPh>
    <phoneticPr fontId="1"/>
  </si>
  <si>
    <t>年金保険名称</t>
    <rPh sb="0" eb="2">
      <t>ネンキン</t>
    </rPh>
    <rPh sb="2" eb="4">
      <t>ホケン</t>
    </rPh>
    <rPh sb="4" eb="6">
      <t>メイショウ</t>
    </rPh>
    <phoneticPr fontId="1"/>
  </si>
  <si>
    <t>雇用保険種類</t>
    <rPh sb="0" eb="2">
      <t>コヨウ</t>
    </rPh>
    <rPh sb="2" eb="4">
      <t>ホケン</t>
    </rPh>
    <rPh sb="4" eb="6">
      <t>シュルイ</t>
    </rPh>
    <phoneticPr fontId="1"/>
  </si>
  <si>
    <t>雇用保険番号</t>
    <rPh sb="0" eb="2">
      <t>コヨウ</t>
    </rPh>
    <rPh sb="2" eb="4">
      <t>ホケン</t>
    </rPh>
    <rPh sb="4" eb="6">
      <t>バンゴウ</t>
    </rPh>
    <phoneticPr fontId="1"/>
  </si>
  <si>
    <t>雇入・職長・特別教育</t>
    <rPh sb="0" eb="2">
      <t>ヤトイイレ</t>
    </rPh>
    <rPh sb="3" eb="5">
      <t>ショクチョウ</t>
    </rPh>
    <rPh sb="6" eb="8">
      <t>トクベツ</t>
    </rPh>
    <rPh sb="8" eb="10">
      <t>キョウイク</t>
    </rPh>
    <phoneticPr fontId="1"/>
  </si>
  <si>
    <t>技能講習</t>
    <rPh sb="0" eb="2">
      <t>ギノウ</t>
    </rPh>
    <rPh sb="2" eb="4">
      <t>コウシュウ</t>
    </rPh>
    <phoneticPr fontId="1"/>
  </si>
  <si>
    <t>免　　許</t>
    <rPh sb="0" eb="1">
      <t>メン</t>
    </rPh>
    <rPh sb="3" eb="4">
      <t>モト</t>
    </rPh>
    <phoneticPr fontId="1"/>
  </si>
  <si>
    <t>入力は西暦でも和暦でもOK。
和暦の場合はS10.1.1やH20.3.3などと入力する。</t>
    <phoneticPr fontId="1"/>
  </si>
  <si>
    <t>電話番号</t>
    <rPh sb="0" eb="2">
      <t>デンワ</t>
    </rPh>
    <rPh sb="2" eb="4">
      <t>バンゴウ</t>
    </rPh>
    <phoneticPr fontId="1"/>
  </si>
  <si>
    <t>家族電話番号</t>
    <rPh sb="0" eb="2">
      <t>カゾク</t>
    </rPh>
    <rPh sb="2" eb="4">
      <t>デンワ</t>
    </rPh>
    <rPh sb="4" eb="6">
      <t>バンゴウ</t>
    </rPh>
    <phoneticPr fontId="1"/>
  </si>
  <si>
    <t>「職長教育」、「特別教育」などを記入</t>
    <phoneticPr fontId="1"/>
  </si>
  <si>
    <t>車両系建設機械（整地・運搬・積込み用及び掘削用）運転技能講習</t>
  </si>
  <si>
    <t>車両系建設機械（基礎工事用）運転技能講習</t>
  </si>
  <si>
    <t>車両系建設機械（解体用）運転技能講習</t>
  </si>
  <si>
    <t>不整地運搬車運転技能講習</t>
  </si>
  <si>
    <t>高所作業車運転技能講習</t>
  </si>
  <si>
    <t>フオークリフト運転技能講習</t>
  </si>
  <si>
    <t>シヨベルローダー等運転技能講習</t>
  </si>
  <si>
    <t>玉掛け技能講習</t>
  </si>
  <si>
    <t>床上操作式クレーン運転技能講習</t>
  </si>
  <si>
    <t>小型移動式クレーン運転技能講習</t>
  </si>
  <si>
    <t>ガス溶接技能講習</t>
  </si>
  <si>
    <t>コンクリート破砕器作業主任者技能講習</t>
  </si>
  <si>
    <t>地山の掘削作業主任者技能講習</t>
  </si>
  <si>
    <t>土止め支保工作業主任者技能講習</t>
  </si>
  <si>
    <t>ずい道等の掘削等作業主任者技能講習</t>
  </si>
  <si>
    <t>ずい道等の覆工作業主任者技能講習</t>
  </si>
  <si>
    <t>型枠支保工の組立て等作業主任者技能講習</t>
  </si>
  <si>
    <t>足場の組立て等作業主任者技能講習</t>
  </si>
  <si>
    <t>建築物等の鉄骨の組立て等作業主任者技能講習</t>
  </si>
  <si>
    <t>コンクリート造の工作物の解体等作業主任者技能講習</t>
  </si>
  <si>
    <t>鋼橋架設等作業主任者技能講習</t>
  </si>
  <si>
    <t>コンクリート橋架設等作業主任者技能講習</t>
  </si>
  <si>
    <t>採石のための掘削作業主任者技能講習</t>
  </si>
  <si>
    <t>木造建築物の組立て等作業主任者技能講習</t>
  </si>
  <si>
    <t>はい作業主任者技能講習</t>
  </si>
  <si>
    <t>船内荷役作業主任者技能講習</t>
  </si>
  <si>
    <t>ボイラー取扱技能講習</t>
  </si>
  <si>
    <t>ボイラー据付け工事作業主任者技能講習</t>
  </si>
  <si>
    <t>普通第一種圧力容器取扱作業主任者技能講習</t>
  </si>
  <si>
    <t>化学設備関係第一種圧力容器取扱作業主任者技能講習</t>
  </si>
  <si>
    <t>木材加工用機械作業主任者技能講習</t>
  </si>
  <si>
    <t>プレス機械作業主任者技能講習</t>
  </si>
  <si>
    <t>乾燥設備作業主任者技能講習</t>
  </si>
  <si>
    <t>特定化学物質等作業主任者技能講習</t>
  </si>
  <si>
    <t>鉛作業主任者技能講習</t>
  </si>
  <si>
    <t>四アルキル鉛等作業主任者技能講習</t>
  </si>
  <si>
    <t>有機溶剤作業主任者技能講習</t>
  </si>
  <si>
    <t>地山の掘削及び土止め支保工作業主任者技能講習</t>
  </si>
  <si>
    <t>特定化学物質及び四アルキル鉛等作業主任者技能講習</t>
  </si>
  <si>
    <t>石綿作業主任者技能講習</t>
  </si>
  <si>
    <t>技能講習一覧</t>
    <phoneticPr fontId="1"/>
  </si>
  <si>
    <t>所長名</t>
    <rPh sb="0" eb="2">
      <t>ショチョウ</t>
    </rPh>
    <rPh sb="2" eb="3">
      <t>メイ</t>
    </rPh>
    <phoneticPr fontId="1"/>
  </si>
  <si>
    <t>作成日</t>
    <rPh sb="0" eb="3">
      <t>サクセイビ</t>
    </rPh>
    <phoneticPr fontId="1"/>
  </si>
  <si>
    <t>二次以降会社名</t>
    <rPh sb="0" eb="2">
      <t>ニジ</t>
    </rPh>
    <rPh sb="2" eb="4">
      <t>イコウ</t>
    </rPh>
    <rPh sb="4" eb="7">
      <t>カイシャメイ</t>
    </rPh>
    <phoneticPr fontId="1"/>
  </si>
  <si>
    <t>二次以降代表者名</t>
    <rPh sb="0" eb="2">
      <t>ニジ</t>
    </rPh>
    <rPh sb="2" eb="4">
      <t>イコウ</t>
    </rPh>
    <rPh sb="4" eb="7">
      <t>ダイヒョウシャ</t>
    </rPh>
    <rPh sb="7" eb="8">
      <t>メイ</t>
    </rPh>
    <phoneticPr fontId="1"/>
  </si>
  <si>
    <t>（</t>
    <phoneticPr fontId="1"/>
  </si>
  <si>
    <t>R.　 年  月  日</t>
    <rPh sb="4" eb="5">
      <t>ネン</t>
    </rPh>
    <rPh sb="7" eb="8">
      <t>ガツ</t>
    </rPh>
    <rPh sb="10" eb="11">
      <t>ニチ</t>
    </rPh>
    <phoneticPr fontId="1"/>
  </si>
  <si>
    <t>R. 　年  月  日</t>
    <rPh sb="4" eb="5">
      <t>ネン</t>
    </rPh>
    <rPh sb="7" eb="8">
      <t>ガツ</t>
    </rPh>
    <rPh sb="10" eb="11">
      <t>ビ</t>
    </rPh>
    <phoneticPr fontId="1"/>
  </si>
  <si>
    <t>R.　 年  月  日</t>
    <rPh sb="4" eb="5">
      <t>ネン</t>
    </rPh>
    <rPh sb="7" eb="8">
      <t>ガツ</t>
    </rPh>
    <rPh sb="10" eb="11">
      <t>ビ</t>
    </rPh>
    <phoneticPr fontId="1"/>
  </si>
  <si>
    <t>A</t>
  </si>
  <si>
    <t>項目名</t>
    <rPh sb="0" eb="2">
      <t>コウモク</t>
    </rPh>
    <rPh sb="2" eb="3">
      <t>メイ</t>
    </rPh>
    <phoneticPr fontId="1"/>
  </si>
  <si>
    <t>入力</t>
    <rPh sb="0" eb="2">
      <t>ニュウリョク</t>
    </rPh>
    <phoneticPr fontId="1"/>
  </si>
  <si>
    <t>事業所（現場名）の情報</t>
    <rPh sb="0" eb="3">
      <t>ジギョウショ</t>
    </rPh>
    <rPh sb="4" eb="6">
      <t>ゲンバ</t>
    </rPh>
    <rPh sb="6" eb="7">
      <t>メイ</t>
    </rPh>
    <rPh sb="9" eb="11">
      <t>ジョウホウ</t>
    </rPh>
    <phoneticPr fontId="1"/>
  </si>
  <si>
    <t>一次下請会社名</t>
    <rPh sb="0" eb="2">
      <t>イチジ</t>
    </rPh>
    <rPh sb="2" eb="4">
      <t>シタウケ</t>
    </rPh>
    <rPh sb="4" eb="7">
      <t>カイシャメイ</t>
    </rPh>
    <phoneticPr fontId="1"/>
  </si>
  <si>
    <t>一次下請会社の代表者名</t>
    <rPh sb="0" eb="2">
      <t>イチジ</t>
    </rPh>
    <rPh sb="2" eb="4">
      <t>シタウ</t>
    </rPh>
    <rPh sb="4" eb="6">
      <t>カイシャ</t>
    </rPh>
    <rPh sb="7" eb="10">
      <t>ダイヒョウシャ</t>
    </rPh>
    <rPh sb="10" eb="11">
      <t>メイ</t>
    </rPh>
    <phoneticPr fontId="1"/>
  </si>
  <si>
    <t>建設</t>
    <rPh sb="0" eb="2">
      <t>けんせつ</t>
    </rPh>
    <phoneticPr fontId="1" type="Hiragana"/>
  </si>
  <si>
    <t>太郎</t>
    <rPh sb="0" eb="2">
      <t>たろう</t>
    </rPh>
    <phoneticPr fontId="1" type="Hiragana"/>
  </si>
  <si>
    <t>例</t>
    <rPh sb="0" eb="1">
      <t>れい</t>
    </rPh>
    <phoneticPr fontId="1" type="Hiragana"/>
  </si>
  <si>
    <t>型枠大工</t>
    <rPh sb="0" eb="2">
      <t>かたわく</t>
    </rPh>
    <rPh sb="2" eb="4">
      <t>だいく</t>
    </rPh>
    <phoneticPr fontId="1" type="Hiragana"/>
  </si>
  <si>
    <t>主、職</t>
    <rPh sb="0" eb="1">
      <t>しゅ</t>
    </rPh>
    <rPh sb="2" eb="3">
      <t>しょく</t>
    </rPh>
    <phoneticPr fontId="1" type="Hiragana"/>
  </si>
  <si>
    <t>建設県建設市建設町</t>
    <rPh sb="0" eb="2">
      <t>けんせつ</t>
    </rPh>
    <rPh sb="2" eb="3">
      <t>けん</t>
    </rPh>
    <rPh sb="3" eb="5">
      <t>けんせつ</t>
    </rPh>
    <rPh sb="5" eb="6">
      <t>し</t>
    </rPh>
    <rPh sb="6" eb="8">
      <t>けんせつ</t>
    </rPh>
    <rPh sb="8" eb="9">
      <t>まち</t>
    </rPh>
    <phoneticPr fontId="1" type="Hiragana"/>
  </si>
  <si>
    <t>1-1-1</t>
    <phoneticPr fontId="1" type="Hiragana"/>
  </si>
  <si>
    <t>00-0000-0000</t>
    <phoneticPr fontId="1" type="Hiragana"/>
  </si>
  <si>
    <t>同上　妻 花子</t>
    <rPh sb="0" eb="2">
      <t>どうじょう</t>
    </rPh>
    <rPh sb="3" eb="4">
      <t>つま</t>
    </rPh>
    <rPh sb="5" eb="7">
      <t>はなこ</t>
    </rPh>
    <phoneticPr fontId="1" type="Hiragana"/>
  </si>
  <si>
    <t>同上</t>
    <rPh sb="0" eb="2">
      <t>どうじょう</t>
    </rPh>
    <phoneticPr fontId="1" type="Hiragana"/>
  </si>
  <si>
    <t>120-90</t>
    <phoneticPr fontId="1" type="Hiragana"/>
  </si>
  <si>
    <t>じん肺</t>
    <rPh sb="2" eb="3">
      <t>はい</t>
    </rPh>
    <phoneticPr fontId="1" type="Hiragana"/>
  </si>
  <si>
    <t>1234</t>
    <phoneticPr fontId="1" type="Hiragana"/>
  </si>
  <si>
    <t>厚生年金</t>
    <rPh sb="0" eb="2">
      <t>こうせい</t>
    </rPh>
    <rPh sb="2" eb="4">
      <t>ねんきん</t>
    </rPh>
    <phoneticPr fontId="1" type="Hiragana"/>
  </si>
  <si>
    <t>123-4</t>
    <phoneticPr fontId="1" type="Hiragana"/>
  </si>
  <si>
    <t>職長</t>
    <rPh sb="0" eb="2">
      <t>しょくちょう</t>
    </rPh>
    <phoneticPr fontId="1" type="Hiragana"/>
  </si>
  <si>
    <t>玉掛、足場</t>
    <rPh sb="0" eb="2">
      <t>たまかけ</t>
    </rPh>
    <rPh sb="3" eb="5">
      <t>あしば</t>
    </rPh>
    <phoneticPr fontId="1" type="Hiragana"/>
  </si>
  <si>
    <t>普通免許</t>
    <rPh sb="0" eb="2">
      <t>ふつう</t>
    </rPh>
    <rPh sb="2" eb="4">
      <t>めんきょ</t>
    </rPh>
    <phoneticPr fontId="1" type="Hiragana"/>
  </si>
  <si>
    <t>協会けんぽ</t>
  </si>
  <si>
    <t>建退共手帳</t>
    <rPh sb="0" eb="3">
      <t>けんたいきょう</t>
    </rPh>
    <rPh sb="3" eb="5">
      <t>てちょう</t>
    </rPh>
    <phoneticPr fontId="1" type="Hiragana"/>
  </si>
  <si>
    <t>分からなければブランクのままで。</t>
    <rPh sb="0" eb="1">
      <t>わ</t>
    </rPh>
    <phoneticPr fontId="1" type="Hiragana"/>
  </si>
  <si>
    <t>有</t>
  </si>
  <si>
    <t>年金番号</t>
    <rPh sb="0" eb="2">
      <t>ねんきん</t>
    </rPh>
    <rPh sb="2" eb="4">
      <t>ばんごう</t>
    </rPh>
    <phoneticPr fontId="1" type="Hiragana"/>
  </si>
  <si>
    <t>全建統一様式では年金番号不要とされているが、必要な場合に記入</t>
    <rPh sb="0" eb="2">
      <t>ぜんけん</t>
    </rPh>
    <rPh sb="2" eb="4">
      <t>とういつ</t>
    </rPh>
    <rPh sb="4" eb="6">
      <t>ようしき</t>
    </rPh>
    <rPh sb="8" eb="10">
      <t>ねんきん</t>
    </rPh>
    <rPh sb="10" eb="12">
      <t>ばんごう</t>
    </rPh>
    <rPh sb="12" eb="14">
      <t>ふよう</t>
    </rPh>
    <rPh sb="22" eb="24">
      <t>ひつよう</t>
    </rPh>
    <rPh sb="25" eb="27">
      <t>ばあい</t>
    </rPh>
    <rPh sb="28" eb="30">
      <t>きにゅう</t>
    </rPh>
    <phoneticPr fontId="1" type="Hiragana"/>
  </si>
  <si>
    <t>・雇用保険：通常の作業員の場合
・日雇保険：日雇労働被保険者の場合
・適用除外：事業主やその親族</t>
    <rPh sb="1" eb="3">
      <t>コヨウ</t>
    </rPh>
    <rPh sb="3" eb="5">
      <t>ホケン</t>
    </rPh>
    <phoneticPr fontId="1"/>
  </si>
  <si>
    <t>雇用保険</t>
  </si>
  <si>
    <t>酸素欠乏危険作業主任者技能講習</t>
    <phoneticPr fontId="1" type="Hiragana"/>
  </si>
  <si>
    <t>酸素欠乏・硫化水素危険作業主任者技能講習</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</si>
</sst>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411]&quot;（&quot;ggge&quot;年&quot;m&quot;月&quot;d&quot;日作成）&quot;"/>
    <numFmt numFmtId="178" formatCode="[$-411]ggge&quot;年&quot;mm&quot;月&quot;dd&quot;日&quot;"/>
    <numFmt numFmtId="179" formatCode="[$-411]gggee&quot;年&quot;mm&quot;月&quot;dd&quot;日&quot;"/>
    <numFmt numFmtId="180" formatCode="0&quot;才&quot;"/>
  </numFmts>
  <fonts count="29" x14ac:knownFonts="1">
    <font>
      <sz val="10"/>
      <name val="ＭＳ 明朝"/>
      <family val="1"/>
      <charset val="128"/>
    </font>
    <font>
      <sz val="6"/>
      <name val="ＭＳ 明朝"/>
      <family val="1"/>
      <charset val="128"/>
    </font>
    <font>
      <sz val="11"/>
      <name val="ＭＳ Ｐ明朝"/>
      <family val="1"/>
      <charset val="128"/>
    </font>
    <font>
      <sz val="10"/>
      <name val="ＭＳ Ｐ明朝"/>
      <family val="1"/>
      <charset val="128"/>
    </font>
    <font>
      <sz val="9"/>
      <name val="ＭＳ Ｐ明朝"/>
      <family val="1"/>
      <charset val="128"/>
    </font>
    <font>
      <sz val="11"/>
      <name val="ＭＳ 明朝"/>
      <family val="1"/>
      <charset val="128"/>
    </font>
    <font>
      <sz val="10"/>
      <name val="ＭＳ 明朝"/>
      <family val="1"/>
      <charset val="128"/>
    </font>
    <font>
      <b/>
      <sz val="18"/>
      <name val="ＭＳ Ｐ明朝"/>
      <family val="1"/>
      <charset val="128"/>
    </font>
    <font>
      <sz val="12"/>
      <name val="ＭＳ Ｐ明朝"/>
      <family val="1"/>
      <charset val="128"/>
    </font>
    <font>
      <sz val="12"/>
      <name val="ＭＳ 明朝"/>
      <family val="1"/>
      <charset val="128"/>
    </font>
    <font>
      <sz val="8"/>
      <name val="ＭＳ Ｐ明朝"/>
      <family val="1"/>
      <charset val="128"/>
    </font>
    <font>
      <vertAlign val="superscript"/>
      <sz val="9"/>
      <name val="ＭＳ Ｐ明朝"/>
      <family val="1"/>
      <charset val="128"/>
    </font>
    <font>
      <sz val="11"/>
      <name val="ＭＳ Ｐゴシック"/>
      <family val="3"/>
      <charset val="128"/>
    </font>
    <font>
      <sz val="6"/>
      <name val="ＭＳ Ｐゴシック"/>
      <family val="3"/>
      <charset val="128"/>
    </font>
    <font>
      <sz val="7"/>
      <name val="ＭＳ Ｐ明朝"/>
      <family val="1"/>
      <charset val="128"/>
    </font>
    <font>
      <sz val="8"/>
      <name val="ＭＳ 明朝"/>
      <family val="1"/>
      <charset val="128"/>
    </font>
    <font>
      <sz val="8.5"/>
      <name val="ＭＳ 明朝"/>
      <family val="1"/>
      <charset val="128"/>
    </font>
    <font>
      <sz val="10"/>
      <name val="Yu Gothic Medium"/>
      <family val="3"/>
      <charset val="128"/>
    </font>
    <font>
      <sz val="8"/>
      <name val="Yu Gothic Medium"/>
      <family val="3"/>
      <charset val="128"/>
    </font>
    <font>
      <sz val="8"/>
      <color rgb="FFFF0000"/>
      <name val="Yu Gothic Medium"/>
      <family val="3"/>
      <charset val="128"/>
    </font>
    <font>
      <b/>
      <sz val="8"/>
      <color rgb="FFFF0000"/>
      <name val="Yu Gothic Medium"/>
      <family val="3"/>
      <charset val="128"/>
    </font>
    <font>
      <b/>
      <sz val="10"/>
      <color theme="0"/>
      <name val="Yu Gothic Medium"/>
      <family val="3"/>
      <charset val="128"/>
    </font>
    <font>
      <sz val="10"/>
      <name val="Yu Gothic UI"/>
      <family val="3"/>
      <charset val="128"/>
    </font>
    <font>
      <sz val="6"/>
      <name val="ＭＳ Ｐ明朝"/>
      <family val="1"/>
      <charset val="128"/>
    </font>
    <font>
      <sz val="10"/>
      <color theme="0"/>
      <name val="Yu Gothic UI"/>
      <family val="3"/>
      <charset val="128"/>
    </font>
    <font>
      <sz val="10"/>
      <color theme="0" tint="-0.34998626667073579"/>
      <name val="Yu Gothic Medium"/>
      <family val="3"/>
      <charset val="128"/>
    </font>
    <font>
      <sz val="9"/>
      <color theme="0" tint="-0.34998626667073579"/>
      <name val="Yu Gothic Medium"/>
      <family val="3"/>
      <charset val="128"/>
    </font>
    <font>
      <sz val="10"/>
      <name val="游ゴシック Light"/>
      <family val="3"/>
      <charset val="128"/>
    </font>
    <font>
      <sz val="9"/>
      <name val="游ゴシック Light"/>
      <family val="3"/>
      <charset val="128"/>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0070C0"/>
        <bgColor indexed="64"/>
      </patternFill>
    </fill>
    <fill>
      <patternFill patternType="solid">
        <fgColor theme="9"/>
        <bgColor indexed="64"/>
      </patternFill>
    </fill>
    <fill>
      <patternFill patternType="solid">
        <fgColor rgb="FF00B050"/>
        <bgColor indexed="64"/>
      </patternFill>
    </fill>
    <fill>
      <patternFill patternType="solid">
        <fgColor rgb="FF00B0F0"/>
        <bgColor indexed="64"/>
      </patternFill>
    </fill>
    <fill>
      <patternFill patternType="solid">
        <fgColor theme="0" tint="-0.499984740745262"/>
        <bgColor indexed="64"/>
      </patternFill>
    </fill>
    <fill>
      <patternFill patternType="solid">
        <fgColor theme="0" tint="-4.9989318521683403E-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6" fontId="6" fillId="0" borderId="0" applyFont="0" applyFill="0" applyBorder="0" applyAlignment="0" applyProtection="0"/>
    <xf numFmtId="0" fontId="12" fillId="0" borderId="0"/>
    <xf numFmtId="0" fontId="12" fillId="0" borderId="0"/>
  </cellStyleXfs>
  <cellXfs count="226">
    <xf numFmtId="0" fontId="0" fillId="0" borderId="0" xfId="0"/>
    <xf numFmtId="0" fontId="17" fillId="5" borderId="34" xfId="0" applyFont="1" applyFill="1" applyBorder="1" applyAlignment="1">
      <alignment vertical="center"/>
    </xf>
    <xf numFmtId="0" fontId="18" fillId="5" borderId="34" xfId="0" applyFont="1" applyFill="1" applyBorder="1" applyAlignment="1">
      <alignment vertical="top"/>
    </xf>
    <xf numFmtId="0" fontId="18" fillId="5" borderId="34" xfId="0" applyFont="1" applyFill="1" applyBorder="1"/>
    <xf numFmtId="0" fontId="19" fillId="5" borderId="34" xfId="0" applyFont="1" applyFill="1" applyBorder="1" applyAlignment="1">
      <alignment wrapText="1"/>
    </xf>
    <xf numFmtId="0" fontId="18" fillId="5" borderId="34" xfId="0" applyFont="1" applyFill="1" applyBorder="1" applyAlignment="1">
      <alignment wrapText="1"/>
    </xf>
    <xf numFmtId="0" fontId="18" fillId="5" borderId="34" xfId="0" applyFont="1" applyFill="1" applyBorder="1" applyAlignment="1">
      <alignment wrapText="1" shrinkToFit="1"/>
    </xf>
    <xf numFmtId="0" fontId="21" fillId="6" borderId="34" xfId="0" applyFont="1" applyFill="1" applyBorder="1" applyAlignment="1">
      <alignment horizontal="distributed" vertical="center" justifyLastLine="1"/>
    </xf>
    <xf numFmtId="0" fontId="21" fillId="7" borderId="34" xfId="0" applyFont="1" applyFill="1" applyBorder="1" applyAlignment="1">
      <alignment horizontal="distributed" vertical="center" justifyLastLine="1"/>
    </xf>
    <xf numFmtId="0" fontId="21" fillId="8" borderId="34" xfId="0" applyFont="1" applyFill="1" applyBorder="1" applyAlignment="1">
      <alignment horizontal="distributed" vertical="center" justifyLastLine="1"/>
    </xf>
    <xf numFmtId="0" fontId="21" fillId="9" borderId="34" xfId="0" applyFont="1" applyFill="1" applyBorder="1" applyAlignment="1">
      <alignment horizontal="distributed" vertical="center" justifyLastLine="1"/>
    </xf>
    <xf numFmtId="0" fontId="21" fillId="6" borderId="34" xfId="0" applyFont="1" applyFill="1" applyBorder="1" applyAlignment="1">
      <alignment horizontal="distributed" vertical="center" justifyLastLine="1" shrinkToFit="1"/>
    </xf>
    <xf numFmtId="0" fontId="17" fillId="0" borderId="20" xfId="0" applyFont="1" applyBorder="1" applyAlignment="1" applyProtection="1">
      <alignment vertical="center"/>
      <protection locked="0" hidden="1"/>
    </xf>
    <xf numFmtId="0" fontId="17" fillId="0" borderId="0" xfId="0" applyFont="1"/>
    <xf numFmtId="0" fontId="21" fillId="10" borderId="0" xfId="0" applyFont="1" applyFill="1" applyAlignment="1">
      <alignment horizontal="center" justifyLastLine="1"/>
    </xf>
    <xf numFmtId="0" fontId="5" fillId="2" borderId="0" xfId="0" applyFont="1" applyFill="1" applyAlignment="1" applyProtection="1">
      <alignment vertical="center"/>
      <protection hidden="1"/>
    </xf>
    <xf numFmtId="0" fontId="8" fillId="2" borderId="0" xfId="0" applyFont="1" applyFill="1" applyProtection="1">
      <protection hidden="1"/>
    </xf>
    <xf numFmtId="0" fontId="2" fillId="0" borderId="0" xfId="0" applyFont="1" applyAlignment="1" applyProtection="1">
      <alignment horizontal="right"/>
      <protection hidden="1"/>
    </xf>
    <xf numFmtId="0" fontId="2" fillId="2" borderId="0" xfId="0" applyFont="1" applyFill="1" applyProtection="1">
      <protection hidden="1"/>
    </xf>
    <xf numFmtId="0" fontId="2" fillId="4" borderId="0" xfId="0" applyFont="1" applyFill="1" applyProtection="1">
      <protection locked="0" hidden="1"/>
    </xf>
    <xf numFmtId="0" fontId="2" fillId="2" borderId="0" xfId="0" applyFont="1" applyFill="1" applyAlignment="1" applyProtection="1">
      <alignment horizontal="right"/>
      <protection hidden="1"/>
    </xf>
    <xf numFmtId="0" fontId="9" fillId="0" borderId="0" xfId="0" applyFont="1" applyAlignment="1" applyProtection="1">
      <alignment wrapText="1"/>
      <protection hidden="1"/>
    </xf>
    <xf numFmtId="0" fontId="2" fillId="2" borderId="0" xfId="0" applyFont="1" applyFill="1" applyAlignment="1" applyProtection="1">
      <alignment vertical="center"/>
      <protection hidden="1"/>
    </xf>
    <xf numFmtId="0" fontId="5" fillId="2" borderId="0" xfId="0" applyFont="1" applyFill="1" applyProtection="1">
      <protection hidden="1"/>
    </xf>
    <xf numFmtId="0" fontId="15" fillId="0" borderId="0" xfId="3" applyFont="1" applyAlignment="1" applyProtection="1">
      <alignment vertical="center"/>
      <protection hidden="1"/>
    </xf>
    <xf numFmtId="0" fontId="15" fillId="0" borderId="0" xfId="0" applyFont="1" applyAlignment="1" applyProtection="1">
      <alignment vertical="center"/>
      <protection hidden="1"/>
    </xf>
    <xf numFmtId="0" fontId="15" fillId="2" borderId="0" xfId="0" applyFont="1" applyFill="1" applyAlignment="1" applyProtection="1">
      <alignment vertical="center"/>
      <protection hidden="1"/>
    </xf>
    <xf numFmtId="0" fontId="15" fillId="0" borderId="0" xfId="0" applyFont="1" applyAlignment="1" applyProtection="1">
      <alignment wrapText="1"/>
      <protection hidden="1"/>
    </xf>
    <xf numFmtId="0" fontId="0" fillId="3" borderId="0" xfId="0" applyFill="1" applyProtection="1">
      <protection hidden="1"/>
    </xf>
    <xf numFmtId="0" fontId="16" fillId="3" borderId="0" xfId="0" applyFont="1" applyFill="1" applyAlignment="1" applyProtection="1">
      <alignment vertical="center"/>
      <protection hidden="1"/>
    </xf>
    <xf numFmtId="0" fontId="0" fillId="3" borderId="0" xfId="0" applyFill="1" applyAlignment="1" applyProtection="1">
      <alignment horizontal="center"/>
      <protection hidden="1"/>
    </xf>
    <xf numFmtId="0" fontId="24" fillId="9" borderId="34" xfId="0" applyFont="1" applyFill="1" applyBorder="1" applyAlignment="1">
      <alignment horizontal="center"/>
    </xf>
    <xf numFmtId="0" fontId="22" fillId="0" borderId="34" xfId="0" applyFont="1" applyBorder="1" applyAlignment="1"/>
    <xf numFmtId="14" fontId="22" fillId="0" borderId="34" xfId="0" applyNumberFormat="1" applyFont="1" applyBorder="1" applyAlignment="1"/>
    <xf numFmtId="0" fontId="0" fillId="0" borderId="0" xfId="0" applyFill="1"/>
    <xf numFmtId="0" fontId="21" fillId="0" borderId="0" xfId="0" applyFont="1" applyFill="1" applyAlignment="1">
      <alignment horizontal="center" justifyLastLine="1"/>
    </xf>
    <xf numFmtId="0" fontId="25" fillId="0" borderId="20" xfId="0" applyFont="1" applyBorder="1" applyAlignment="1" applyProtection="1">
      <alignment vertical="center"/>
      <protection locked="0" hidden="1"/>
    </xf>
    <xf numFmtId="178" fontId="25" fillId="0" borderId="20" xfId="0" applyNumberFormat="1" applyFont="1" applyBorder="1" applyAlignment="1" applyProtection="1">
      <alignment horizontal="left" vertical="center" wrapText="1"/>
      <protection locked="0" hidden="1"/>
    </xf>
    <xf numFmtId="178" fontId="25" fillId="0" borderId="20" xfId="0" applyNumberFormat="1" applyFont="1" applyBorder="1" applyAlignment="1" applyProtection="1">
      <alignment horizontal="left" vertical="center"/>
      <protection locked="0" hidden="1"/>
    </xf>
    <xf numFmtId="179" fontId="26" fillId="0" borderId="20" xfId="0" applyNumberFormat="1" applyFont="1" applyBorder="1" applyAlignment="1" applyProtection="1">
      <alignment horizontal="center" vertical="center"/>
      <protection locked="0" hidden="1"/>
    </xf>
    <xf numFmtId="0" fontId="25" fillId="0" borderId="20" xfId="0" applyFont="1" applyBorder="1" applyAlignment="1" applyProtection="1">
      <alignment horizontal="center" vertical="center"/>
      <protection locked="0" hidden="1"/>
    </xf>
    <xf numFmtId="180" fontId="25" fillId="0" borderId="20" xfId="0" applyNumberFormat="1" applyFont="1" applyBorder="1" applyAlignment="1" applyProtection="1">
      <alignment horizontal="center" vertical="center"/>
      <protection hidden="1"/>
    </xf>
    <xf numFmtId="0" fontId="25" fillId="0" borderId="20" xfId="0" applyFont="1" applyBorder="1" applyAlignment="1" applyProtection="1">
      <alignment vertical="center" wrapText="1"/>
      <protection locked="0" hidden="1"/>
    </xf>
    <xf numFmtId="49" fontId="25" fillId="0" borderId="20" xfId="0" applyNumberFormat="1" applyFont="1" applyBorder="1" applyAlignment="1" applyProtection="1">
      <alignment vertical="center" wrapText="1"/>
      <protection locked="0" hidden="1"/>
    </xf>
    <xf numFmtId="178" fontId="26" fillId="0" borderId="20" xfId="0" applyNumberFormat="1" applyFont="1" applyBorder="1" applyAlignment="1" applyProtection="1">
      <alignment horizontal="center" vertical="center"/>
      <protection locked="0" hidden="1"/>
    </xf>
    <xf numFmtId="49" fontId="26" fillId="0" borderId="20" xfId="0" applyNumberFormat="1" applyFont="1" applyBorder="1" applyAlignment="1" applyProtection="1">
      <alignment horizontal="center" vertical="center"/>
      <protection locked="0" hidden="1"/>
    </xf>
    <xf numFmtId="0" fontId="26" fillId="0" borderId="20" xfId="0" applyFont="1" applyBorder="1" applyAlignment="1" applyProtection="1">
      <alignment horizontal="center" vertical="center"/>
      <protection locked="0" hidden="1"/>
    </xf>
    <xf numFmtId="0" fontId="26" fillId="0" borderId="20" xfId="0" applyFont="1" applyBorder="1" applyAlignment="1" applyProtection="1">
      <alignment vertical="center" wrapText="1"/>
      <protection locked="0" hidden="1"/>
    </xf>
    <xf numFmtId="0" fontId="26" fillId="0" borderId="20" xfId="0" applyFont="1" applyBorder="1" applyAlignment="1" applyProtection="1">
      <alignment vertical="center"/>
      <protection locked="0" hidden="1"/>
    </xf>
    <xf numFmtId="0" fontId="26" fillId="0" borderId="20" xfId="0" applyNumberFormat="1" applyFont="1" applyBorder="1" applyAlignment="1" applyProtection="1">
      <alignment horizontal="center" vertical="center"/>
      <protection locked="0" hidden="1"/>
    </xf>
    <xf numFmtId="178" fontId="27" fillId="0" borderId="20" xfId="0" applyNumberFormat="1" applyFont="1" applyBorder="1" applyAlignment="1" applyProtection="1">
      <alignment horizontal="left" vertical="center" wrapText="1"/>
      <protection locked="0" hidden="1"/>
    </xf>
    <xf numFmtId="178" fontId="27" fillId="0" borderId="20" xfId="0" applyNumberFormat="1" applyFont="1" applyBorder="1" applyAlignment="1" applyProtection="1">
      <alignment horizontal="left" vertical="center"/>
      <protection locked="0" hidden="1"/>
    </xf>
    <xf numFmtId="179" fontId="28" fillId="0" borderId="20" xfId="0" applyNumberFormat="1" applyFont="1" applyBorder="1" applyAlignment="1" applyProtection="1">
      <alignment horizontal="center" vertical="center"/>
      <protection locked="0" hidden="1"/>
    </xf>
    <xf numFmtId="0" fontId="27" fillId="0" borderId="20" xfId="0" applyFont="1" applyBorder="1" applyAlignment="1" applyProtection="1">
      <alignment horizontal="center" vertical="center"/>
      <protection locked="0" hidden="1"/>
    </xf>
    <xf numFmtId="0" fontId="27" fillId="0" borderId="20" xfId="0" applyFont="1" applyBorder="1" applyAlignment="1" applyProtection="1">
      <alignment vertical="center" wrapText="1"/>
      <protection locked="0" hidden="1"/>
    </xf>
    <xf numFmtId="49" fontId="27" fillId="0" borderId="20" xfId="0" applyNumberFormat="1" applyFont="1" applyBorder="1" applyAlignment="1" applyProtection="1">
      <alignment vertical="center" wrapText="1"/>
      <protection locked="0" hidden="1"/>
    </xf>
    <xf numFmtId="0" fontId="27" fillId="0" borderId="20" xfId="0" applyFont="1" applyBorder="1" applyAlignment="1" applyProtection="1">
      <alignment vertical="center"/>
      <protection locked="0" hidden="1"/>
    </xf>
    <xf numFmtId="178" fontId="28" fillId="0" borderId="20" xfId="0" applyNumberFormat="1" applyFont="1" applyBorder="1" applyAlignment="1" applyProtection="1">
      <alignment horizontal="center" vertical="center"/>
      <protection locked="0" hidden="1"/>
    </xf>
    <xf numFmtId="49" fontId="28" fillId="0" borderId="20" xfId="0" applyNumberFormat="1" applyFont="1" applyBorder="1" applyAlignment="1" applyProtection="1">
      <alignment horizontal="center" vertical="center"/>
      <protection locked="0" hidden="1"/>
    </xf>
    <xf numFmtId="0" fontId="28" fillId="0" borderId="20" xfId="0" applyNumberFormat="1" applyFont="1" applyBorder="1" applyAlignment="1" applyProtection="1">
      <alignment horizontal="center" vertical="center"/>
      <protection locked="0" hidden="1"/>
    </xf>
    <xf numFmtId="0" fontId="28" fillId="0" borderId="20" xfId="0" applyFont="1" applyBorder="1" applyAlignment="1" applyProtection="1">
      <alignment horizontal="center" vertical="center"/>
      <protection locked="0" hidden="1"/>
    </xf>
    <xf numFmtId="0" fontId="28" fillId="0" borderId="20" xfId="0" applyFont="1" applyBorder="1" applyAlignment="1" applyProtection="1">
      <alignment vertical="center" wrapText="1"/>
      <protection locked="0" hidden="1"/>
    </xf>
    <xf numFmtId="0" fontId="28" fillId="0" borderId="20" xfId="0" applyFont="1" applyBorder="1" applyAlignment="1" applyProtection="1">
      <alignment vertical="center"/>
      <protection locked="0" hidden="1"/>
    </xf>
    <xf numFmtId="0" fontId="27" fillId="0" borderId="0" xfId="0" applyFont="1"/>
    <xf numFmtId="180" fontId="27" fillId="3" borderId="20" xfId="0" applyNumberFormat="1" applyFont="1" applyFill="1" applyBorder="1" applyAlignment="1" applyProtection="1">
      <alignment horizontal="center" vertical="center"/>
      <protection hidden="1"/>
    </xf>
    <xf numFmtId="0" fontId="3" fillId="11" borderId="24" xfId="2" applyFont="1" applyFill="1" applyBorder="1" applyAlignment="1" applyProtection="1">
      <alignment horizontal="center" vertical="center" shrinkToFit="1"/>
      <protection locked="0" hidden="1"/>
    </xf>
    <xf numFmtId="0" fontId="3" fillId="11" borderId="25" xfId="2" applyFont="1" applyFill="1" applyBorder="1" applyAlignment="1" applyProtection="1">
      <alignment horizontal="center" vertical="center" shrinkToFit="1"/>
      <protection locked="0" hidden="1"/>
    </xf>
    <xf numFmtId="0" fontId="3" fillId="11" borderId="31" xfId="2" applyFont="1" applyFill="1" applyBorder="1" applyAlignment="1" applyProtection="1">
      <alignment horizontal="center" vertical="center" shrinkToFit="1"/>
      <protection locked="0" hidden="1"/>
    </xf>
    <xf numFmtId="0" fontId="3" fillId="4" borderId="6" xfId="0" applyFont="1" applyFill="1" applyBorder="1" applyAlignment="1" applyProtection="1">
      <alignment horizontal="distributed" vertical="center" justifyLastLine="1" shrinkToFit="1"/>
      <protection locked="0" hidden="1"/>
    </xf>
    <xf numFmtId="0" fontId="3" fillId="4" borderId="7" xfId="0" applyFont="1" applyFill="1" applyBorder="1" applyAlignment="1" applyProtection="1">
      <alignment horizontal="distributed" vertical="center" justifyLastLine="1" shrinkToFit="1"/>
      <protection locked="0" hidden="1"/>
    </xf>
    <xf numFmtId="0" fontId="3" fillId="4" borderId="8" xfId="0" applyFont="1" applyFill="1" applyBorder="1" applyAlignment="1" applyProtection="1">
      <alignment horizontal="distributed" vertical="center" justifyLastLine="1" shrinkToFit="1"/>
      <protection locked="0" hidden="1"/>
    </xf>
    <xf numFmtId="0" fontId="3" fillId="4" borderId="17" xfId="0" applyFont="1" applyFill="1" applyBorder="1" applyAlignment="1" applyProtection="1">
      <alignment horizontal="distributed" vertical="center" justifyLastLine="1" shrinkToFit="1"/>
      <protection locked="0" hidden="1"/>
    </xf>
    <xf numFmtId="0" fontId="3" fillId="4" borderId="0" xfId="0" applyFont="1" applyFill="1" applyBorder="1" applyAlignment="1" applyProtection="1">
      <alignment horizontal="distributed" vertical="center" justifyLastLine="1" shrinkToFit="1"/>
      <protection locked="0" hidden="1"/>
    </xf>
    <xf numFmtId="0" fontId="3" fillId="4" borderId="19" xfId="0" applyFont="1" applyFill="1" applyBorder="1" applyAlignment="1" applyProtection="1">
      <alignment horizontal="distributed" vertical="center" justifyLastLine="1" shrinkToFit="1"/>
      <protection locked="0" hidden="1"/>
    </xf>
    <xf numFmtId="0" fontId="3" fillId="4" borderId="27" xfId="0" applyFont="1" applyFill="1" applyBorder="1" applyAlignment="1" applyProtection="1">
      <alignment horizontal="distributed" vertical="center" justifyLastLine="1" shrinkToFit="1"/>
      <protection locked="0" hidden="1"/>
    </xf>
    <xf numFmtId="0" fontId="3" fillId="4" borderId="29" xfId="0" applyFont="1" applyFill="1" applyBorder="1" applyAlignment="1" applyProtection="1">
      <alignment horizontal="distributed" vertical="center" justifyLastLine="1" shrinkToFit="1"/>
      <protection locked="0" hidden="1"/>
    </xf>
    <xf numFmtId="0" fontId="3" fillId="4" borderId="30" xfId="0" applyFont="1" applyFill="1" applyBorder="1" applyAlignment="1" applyProtection="1">
      <alignment horizontal="distributed" vertical="center" justifyLastLine="1" shrinkToFit="1"/>
      <protection locked="0" hidden="1"/>
    </xf>
    <xf numFmtId="0" fontId="3" fillId="11" borderId="23" xfId="0" applyFont="1" applyFill="1" applyBorder="1" applyAlignment="1" applyProtection="1">
      <alignment horizontal="center" vertical="center" shrinkToFit="1"/>
      <protection hidden="1"/>
    </xf>
    <xf numFmtId="0" fontId="3" fillId="11" borderId="28" xfId="0" applyFont="1" applyFill="1" applyBorder="1" applyAlignment="1" applyProtection="1">
      <alignment horizontal="center" vertical="center" shrinkToFit="1"/>
      <protection hidden="1"/>
    </xf>
    <xf numFmtId="0" fontId="3" fillId="11" borderId="18" xfId="0" applyFont="1" applyFill="1" applyBorder="1" applyAlignment="1" applyProtection="1">
      <alignment horizontal="center" vertical="center" shrinkToFit="1"/>
      <protection hidden="1"/>
    </xf>
    <xf numFmtId="0" fontId="3" fillId="11" borderId="20" xfId="0" applyFont="1" applyFill="1" applyBorder="1" applyAlignment="1" applyProtection="1">
      <alignment horizontal="center" vertical="center" shrinkToFit="1"/>
      <protection hidden="1"/>
    </xf>
    <xf numFmtId="0" fontId="3" fillId="11" borderId="7" xfId="0" applyFont="1" applyFill="1" applyBorder="1" applyAlignment="1" applyProtection="1">
      <alignment horizontal="center" vertical="center" shrinkToFit="1"/>
      <protection hidden="1"/>
    </xf>
    <xf numFmtId="0" fontId="3" fillId="11" borderId="0" xfId="0" applyFont="1" applyFill="1" applyAlignment="1" applyProtection="1">
      <alignment horizontal="center" vertical="center" shrinkToFit="1"/>
      <protection hidden="1"/>
    </xf>
    <xf numFmtId="0" fontId="3" fillId="11" borderId="4" xfId="0" applyFont="1" applyFill="1" applyBorder="1" applyAlignment="1" applyProtection="1">
      <alignment horizontal="center" vertical="center" shrinkToFit="1"/>
      <protection hidden="1"/>
    </xf>
    <xf numFmtId="58" fontId="3" fillId="11" borderId="23" xfId="0" applyNumberFormat="1" applyFont="1" applyFill="1" applyBorder="1" applyAlignment="1" applyProtection="1">
      <alignment horizontal="center" vertical="center" shrinkToFit="1"/>
      <protection hidden="1"/>
    </xf>
    <xf numFmtId="58" fontId="3" fillId="11" borderId="18" xfId="0" applyNumberFormat="1" applyFont="1" applyFill="1" applyBorder="1" applyAlignment="1" applyProtection="1">
      <alignment horizontal="center" vertical="center" shrinkToFit="1"/>
      <protection hidden="1"/>
    </xf>
    <xf numFmtId="58" fontId="3" fillId="11" borderId="20" xfId="0" applyNumberFormat="1" applyFont="1" applyFill="1" applyBorder="1" applyAlignment="1" applyProtection="1">
      <alignment horizontal="center" vertical="center" shrinkToFit="1"/>
      <protection hidden="1"/>
    </xf>
    <xf numFmtId="6" fontId="3" fillId="11" borderId="23" xfId="1" applyFont="1" applyFill="1" applyBorder="1" applyAlignment="1" applyProtection="1">
      <alignment horizontal="center" vertical="center" shrinkToFit="1"/>
      <protection hidden="1"/>
    </xf>
    <xf numFmtId="6" fontId="3" fillId="11" borderId="18" xfId="1" applyFont="1" applyFill="1" applyBorder="1" applyAlignment="1" applyProtection="1">
      <alignment horizontal="center" vertical="center" shrinkToFit="1"/>
      <protection hidden="1"/>
    </xf>
    <xf numFmtId="6" fontId="3" fillId="11" borderId="28" xfId="1" applyFont="1" applyFill="1" applyBorder="1" applyAlignment="1" applyProtection="1">
      <alignment horizontal="center" vertical="center" shrinkToFit="1"/>
      <protection hidden="1"/>
    </xf>
    <xf numFmtId="0" fontId="3" fillId="11" borderId="6" xfId="0" applyFont="1" applyFill="1" applyBorder="1" applyAlignment="1" applyProtection="1">
      <alignment horizontal="center" vertical="center" shrinkToFit="1"/>
      <protection hidden="1"/>
    </xf>
    <xf numFmtId="0" fontId="3" fillId="11" borderId="9" xfId="0" applyFont="1" applyFill="1" applyBorder="1" applyAlignment="1" applyProtection="1">
      <alignment horizontal="center" vertical="center" shrinkToFit="1"/>
      <protection hidden="1"/>
    </xf>
    <xf numFmtId="0" fontId="3" fillId="11" borderId="27" xfId="0" applyFont="1" applyFill="1" applyBorder="1" applyAlignment="1" applyProtection="1">
      <alignment horizontal="center" vertical="center" shrinkToFit="1"/>
      <protection hidden="1"/>
    </xf>
    <xf numFmtId="0" fontId="3" fillId="0" borderId="22"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10" fillId="11" borderId="23" xfId="0" applyFont="1" applyFill="1" applyBorder="1" applyAlignment="1" applyProtection="1">
      <alignment horizontal="center" vertical="center" shrinkToFit="1"/>
      <protection hidden="1"/>
    </xf>
    <xf numFmtId="0" fontId="10" fillId="11" borderId="20" xfId="0" applyFont="1" applyFill="1" applyBorder="1" applyAlignment="1" applyProtection="1">
      <alignment horizontal="center" vertical="center" shrinkToFit="1"/>
      <protection hidden="1"/>
    </xf>
    <xf numFmtId="0" fontId="3" fillId="11" borderId="17" xfId="0" applyFont="1" applyFill="1" applyBorder="1" applyAlignment="1" applyProtection="1">
      <alignment horizontal="center" vertical="center" shrinkToFit="1"/>
      <protection hidden="1"/>
    </xf>
    <xf numFmtId="0" fontId="3" fillId="11" borderId="23" xfId="0" applyFont="1" applyFill="1" applyBorder="1" applyAlignment="1" applyProtection="1">
      <alignment horizontal="center" vertical="center" wrapText="1"/>
      <protection hidden="1"/>
    </xf>
    <xf numFmtId="0" fontId="3" fillId="11" borderId="18" xfId="0" applyFont="1" applyFill="1" applyBorder="1" applyAlignment="1" applyProtection="1">
      <alignment horizontal="center" vertical="center" wrapText="1"/>
      <protection hidden="1"/>
    </xf>
    <xf numFmtId="0" fontId="3" fillId="11" borderId="20" xfId="0" applyFont="1" applyFill="1" applyBorder="1" applyAlignment="1" applyProtection="1">
      <alignment horizontal="center" vertical="center" wrapText="1"/>
      <protection hidden="1"/>
    </xf>
    <xf numFmtId="58" fontId="3" fillId="11" borderId="6" xfId="0" applyNumberFormat="1" applyFont="1" applyFill="1" applyBorder="1" applyAlignment="1" applyProtection="1">
      <alignment horizontal="center" vertical="center" shrinkToFit="1"/>
      <protection hidden="1"/>
    </xf>
    <xf numFmtId="58" fontId="3" fillId="11" borderId="17" xfId="0" applyNumberFormat="1" applyFont="1" applyFill="1" applyBorder="1" applyAlignment="1" applyProtection="1">
      <alignment horizontal="center" vertical="center" shrinkToFit="1"/>
      <protection hidden="1"/>
    </xf>
    <xf numFmtId="58" fontId="3" fillId="11" borderId="9" xfId="0" applyNumberFormat="1" applyFont="1" applyFill="1" applyBorder="1" applyAlignment="1" applyProtection="1">
      <alignment horizontal="center" vertical="center" shrinkToFit="1"/>
      <protection hidden="1"/>
    </xf>
    <xf numFmtId="0" fontId="3" fillId="0" borderId="26" xfId="0" applyFont="1" applyBorder="1" applyAlignment="1" applyProtection="1">
      <alignment horizontal="center" vertical="center"/>
      <protection hidden="1"/>
    </xf>
    <xf numFmtId="0" fontId="3" fillId="11" borderId="28" xfId="0" applyFont="1" applyFill="1" applyBorder="1" applyAlignment="1" applyProtection="1">
      <alignment horizontal="center" vertical="center" wrapText="1"/>
      <protection hidden="1"/>
    </xf>
    <xf numFmtId="0" fontId="3" fillId="11" borderId="23" xfId="0" applyFont="1" applyFill="1" applyBorder="1" applyAlignment="1" applyProtection="1">
      <alignment horizontal="distributed" vertical="center" justifyLastLine="1" shrinkToFit="1"/>
      <protection hidden="1"/>
    </xf>
    <xf numFmtId="0" fontId="3" fillId="11" borderId="18" xfId="0" applyFont="1" applyFill="1" applyBorder="1" applyAlignment="1" applyProtection="1">
      <alignment horizontal="distributed" vertical="center" justifyLastLine="1" shrinkToFit="1"/>
      <protection hidden="1"/>
    </xf>
    <xf numFmtId="0" fontId="3" fillId="11" borderId="20" xfId="0" applyFont="1" applyFill="1" applyBorder="1" applyAlignment="1" applyProtection="1">
      <alignment horizontal="distributed" vertical="center" justifyLastLine="1" shrinkToFit="1"/>
      <protection hidden="1"/>
    </xf>
    <xf numFmtId="0" fontId="3" fillId="11" borderId="28" xfId="0" applyFont="1" applyFill="1" applyBorder="1" applyAlignment="1" applyProtection="1">
      <alignment horizontal="distributed" vertical="center" justifyLastLine="1" shrinkToFit="1"/>
      <protection hidden="1"/>
    </xf>
    <xf numFmtId="0" fontId="3" fillId="11" borderId="29" xfId="0" applyFont="1" applyFill="1" applyBorder="1" applyAlignment="1" applyProtection="1">
      <alignment horizontal="center" vertical="center" shrinkToFit="1"/>
      <protection hidden="1"/>
    </xf>
    <xf numFmtId="178" fontId="3" fillId="11" borderId="18" xfId="0" applyNumberFormat="1" applyFont="1" applyFill="1" applyBorder="1" applyAlignment="1" applyProtection="1">
      <alignment horizontal="center" vertical="center" shrinkToFit="1"/>
      <protection hidden="1"/>
    </xf>
    <xf numFmtId="178" fontId="3" fillId="11" borderId="28" xfId="0" applyNumberFormat="1" applyFont="1" applyFill="1" applyBorder="1" applyAlignment="1" applyProtection="1">
      <alignment horizontal="center" vertical="center" shrinkToFit="1"/>
      <protection hidden="1"/>
    </xf>
    <xf numFmtId="0" fontId="23" fillId="11" borderId="6" xfId="0" applyFont="1" applyFill="1" applyBorder="1" applyAlignment="1" applyProtection="1">
      <alignment vertical="center" wrapText="1" shrinkToFit="1"/>
      <protection hidden="1"/>
    </xf>
    <xf numFmtId="0" fontId="23" fillId="11" borderId="7" xfId="0" applyFont="1" applyFill="1" applyBorder="1" applyAlignment="1" applyProtection="1">
      <alignment vertical="center" wrapText="1" shrinkToFit="1"/>
      <protection hidden="1"/>
    </xf>
    <xf numFmtId="0" fontId="23" fillId="11" borderId="17" xfId="0" applyFont="1" applyFill="1" applyBorder="1" applyAlignment="1" applyProtection="1">
      <alignment vertical="center" wrapText="1" shrinkToFit="1"/>
      <protection hidden="1"/>
    </xf>
    <xf numFmtId="0" fontId="23" fillId="11" borderId="0" xfId="0" applyFont="1" applyFill="1" applyAlignment="1" applyProtection="1">
      <alignment vertical="center" wrapText="1" shrinkToFit="1"/>
      <protection hidden="1"/>
    </xf>
    <xf numFmtId="0" fontId="23" fillId="11" borderId="9" xfId="0" applyFont="1" applyFill="1" applyBorder="1" applyAlignment="1" applyProtection="1">
      <alignment vertical="center" wrapText="1" shrinkToFit="1"/>
      <protection hidden="1"/>
    </xf>
    <xf numFmtId="0" fontId="23" fillId="11" borderId="4" xfId="0" applyFont="1" applyFill="1" applyBorder="1" applyAlignment="1" applyProtection="1">
      <alignment vertical="center" wrapText="1" shrinkToFit="1"/>
      <protection hidden="1"/>
    </xf>
    <xf numFmtId="0" fontId="10" fillId="11" borderId="6" xfId="0" applyFont="1" applyFill="1" applyBorder="1" applyAlignment="1" applyProtection="1">
      <alignment horizontal="center" vertical="center" wrapText="1"/>
      <protection hidden="1"/>
    </xf>
    <xf numFmtId="0" fontId="10" fillId="11" borderId="7" xfId="0" applyFont="1" applyFill="1" applyBorder="1" applyAlignment="1" applyProtection="1">
      <alignment horizontal="center" vertical="center" wrapText="1"/>
      <protection hidden="1"/>
    </xf>
    <xf numFmtId="0" fontId="10" fillId="11" borderId="8" xfId="0" applyFont="1" applyFill="1" applyBorder="1" applyAlignment="1" applyProtection="1">
      <alignment horizontal="center" vertical="center" wrapText="1"/>
      <protection hidden="1"/>
    </xf>
    <xf numFmtId="0" fontId="10" fillId="11" borderId="17" xfId="0" applyFont="1" applyFill="1" applyBorder="1" applyAlignment="1" applyProtection="1">
      <alignment horizontal="center" vertical="center" wrapText="1"/>
      <protection hidden="1"/>
    </xf>
    <xf numFmtId="0" fontId="10" fillId="11" borderId="0" xfId="0" applyFont="1" applyFill="1" applyAlignment="1" applyProtection="1">
      <alignment horizontal="center" vertical="center" wrapText="1"/>
      <protection hidden="1"/>
    </xf>
    <xf numFmtId="0" fontId="10" fillId="11" borderId="19" xfId="0" applyFont="1" applyFill="1" applyBorder="1" applyAlignment="1" applyProtection="1">
      <alignment horizontal="center" vertical="center" wrapText="1"/>
      <protection hidden="1"/>
    </xf>
    <xf numFmtId="0" fontId="10" fillId="11" borderId="9" xfId="0" applyFont="1" applyFill="1" applyBorder="1" applyAlignment="1" applyProtection="1">
      <alignment horizontal="center" vertical="center" wrapText="1"/>
      <protection hidden="1"/>
    </xf>
    <xf numFmtId="0" fontId="10" fillId="11" borderId="4" xfId="0" applyFont="1" applyFill="1" applyBorder="1" applyAlignment="1" applyProtection="1">
      <alignment horizontal="center" vertical="center" wrapText="1"/>
      <protection hidden="1"/>
    </xf>
    <xf numFmtId="0" fontId="10" fillId="11" borderId="10" xfId="0" applyFont="1" applyFill="1" applyBorder="1" applyAlignment="1" applyProtection="1">
      <alignment horizontal="center" vertical="center" wrapText="1"/>
      <protection hidden="1"/>
    </xf>
    <xf numFmtId="0" fontId="23" fillId="11" borderId="8" xfId="0" applyFont="1" applyFill="1" applyBorder="1" applyAlignment="1" applyProtection="1">
      <alignment vertical="center" wrapText="1" shrinkToFit="1"/>
      <protection hidden="1"/>
    </xf>
    <xf numFmtId="0" fontId="23" fillId="11" borderId="0" xfId="0" applyFont="1" applyFill="1" applyBorder="1" applyAlignment="1" applyProtection="1">
      <alignment vertical="center" wrapText="1" shrinkToFit="1"/>
      <protection hidden="1"/>
    </xf>
    <xf numFmtId="0" fontId="23" fillId="11" borderId="19" xfId="0" applyFont="1" applyFill="1" applyBorder="1" applyAlignment="1" applyProtection="1">
      <alignment vertical="center" wrapText="1" shrinkToFit="1"/>
      <protection hidden="1"/>
    </xf>
    <xf numFmtId="0" fontId="23" fillId="11" borderId="27" xfId="0" applyFont="1" applyFill="1" applyBorder="1" applyAlignment="1" applyProtection="1">
      <alignment vertical="center" wrapText="1" shrinkToFit="1"/>
      <protection hidden="1"/>
    </xf>
    <xf numFmtId="0" fontId="23" fillId="11" borderId="29" xfId="0" applyFont="1" applyFill="1" applyBorder="1" applyAlignment="1" applyProtection="1">
      <alignment vertical="center" wrapText="1" shrinkToFit="1"/>
      <protection hidden="1"/>
    </xf>
    <xf numFmtId="0" fontId="23" fillId="11" borderId="30" xfId="0" applyFont="1" applyFill="1" applyBorder="1" applyAlignment="1" applyProtection="1">
      <alignment vertical="center" wrapText="1" shrinkToFit="1"/>
      <protection hidden="1"/>
    </xf>
    <xf numFmtId="0" fontId="10" fillId="11" borderId="0" xfId="0" applyFont="1" applyFill="1" applyBorder="1" applyAlignment="1" applyProtection="1">
      <alignment horizontal="center" vertical="center" wrapText="1"/>
      <protection hidden="1"/>
    </xf>
    <xf numFmtId="0" fontId="10" fillId="11" borderId="27" xfId="0" applyFont="1" applyFill="1" applyBorder="1" applyAlignment="1" applyProtection="1">
      <alignment horizontal="center" vertical="center" wrapText="1"/>
      <protection hidden="1"/>
    </xf>
    <xf numFmtId="0" fontId="10" fillId="11" borderId="29" xfId="0" applyFont="1" applyFill="1" applyBorder="1" applyAlignment="1" applyProtection="1">
      <alignment horizontal="center" vertical="center" wrapText="1"/>
      <protection hidden="1"/>
    </xf>
    <xf numFmtId="0" fontId="10" fillId="11" borderId="30"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distributed" vertical="center" justifyLastLine="1" shrinkToFit="1"/>
      <protection locked="0" hidden="1"/>
    </xf>
    <xf numFmtId="0" fontId="3" fillId="4" borderId="4" xfId="0" applyFont="1" applyFill="1" applyBorder="1" applyAlignment="1" applyProtection="1">
      <alignment horizontal="distributed" vertical="center" justifyLastLine="1" shrinkToFit="1"/>
      <protection locked="0" hidden="1"/>
    </xf>
    <xf numFmtId="0" fontId="3" fillId="4" borderId="10" xfId="0" applyFont="1" applyFill="1" applyBorder="1" applyAlignment="1" applyProtection="1">
      <alignment horizontal="distributed" vertical="center" justifyLastLine="1" shrinkToFit="1"/>
      <protection locked="0" hidden="1"/>
    </xf>
    <xf numFmtId="0" fontId="3" fillId="4" borderId="0" xfId="0" applyFont="1" applyFill="1" applyAlignment="1" applyProtection="1">
      <alignment horizontal="distributed" vertical="center" justifyLastLine="1" shrinkToFit="1"/>
      <protection locked="0" hidden="1"/>
    </xf>
    <xf numFmtId="0" fontId="3" fillId="11" borderId="33" xfId="2" applyFont="1" applyFill="1" applyBorder="1" applyAlignment="1" applyProtection="1">
      <alignment horizontal="center" vertical="center" shrinkToFit="1"/>
      <protection locked="0" hidden="1"/>
    </xf>
    <xf numFmtId="6" fontId="3" fillId="11" borderId="20" xfId="1" applyFont="1" applyFill="1" applyBorder="1" applyAlignment="1" applyProtection="1">
      <alignment horizontal="center" vertical="center" shrinkToFit="1"/>
      <protection hidden="1"/>
    </xf>
    <xf numFmtId="178" fontId="3" fillId="11" borderId="20" xfId="0" applyNumberFormat="1" applyFont="1" applyFill="1" applyBorder="1" applyAlignment="1" applyProtection="1">
      <alignment horizontal="center" vertical="center" shrinkToFit="1"/>
      <protection hidden="1"/>
    </xf>
    <xf numFmtId="178" fontId="3" fillId="11" borderId="23" xfId="0" applyNumberFormat="1" applyFont="1" applyFill="1" applyBorder="1" applyAlignment="1" applyProtection="1">
      <alignment horizontal="center" vertical="center" shrinkToFit="1"/>
      <protection hidden="1"/>
    </xf>
    <xf numFmtId="0" fontId="3" fillId="0" borderId="12" xfId="0" applyFont="1" applyBorder="1" applyAlignment="1" applyProtection="1">
      <alignment horizontal="distributed" vertical="center" justifyLastLine="1"/>
      <protection hidden="1"/>
    </xf>
    <xf numFmtId="0" fontId="3" fillId="0" borderId="14" xfId="0" applyFont="1" applyBorder="1" applyAlignment="1" applyProtection="1">
      <alignment horizontal="distributed" vertical="center" justifyLastLine="1"/>
      <protection hidden="1"/>
    </xf>
    <xf numFmtId="0" fontId="3" fillId="0" borderId="15" xfId="0" applyFont="1" applyBorder="1" applyAlignment="1" applyProtection="1">
      <alignment horizontal="distributed" vertical="center" justifyLastLine="1"/>
      <protection hidden="1"/>
    </xf>
    <xf numFmtId="0" fontId="3" fillId="0" borderId="17" xfId="0" applyFont="1" applyBorder="1" applyAlignment="1" applyProtection="1">
      <alignment horizontal="distributed" vertical="center" justifyLastLine="1"/>
      <protection hidden="1"/>
    </xf>
    <xf numFmtId="0" fontId="3" fillId="0" borderId="0" xfId="0" applyFont="1" applyAlignment="1" applyProtection="1">
      <alignment horizontal="distributed" vertical="center" justifyLastLine="1"/>
      <protection hidden="1"/>
    </xf>
    <xf numFmtId="0" fontId="3" fillId="0" borderId="19" xfId="0" applyFont="1" applyBorder="1" applyAlignment="1" applyProtection="1">
      <alignment horizontal="distributed" vertical="center" justifyLastLine="1"/>
      <protection hidden="1"/>
    </xf>
    <xf numFmtId="0" fontId="3" fillId="0" borderId="9" xfId="0" applyFont="1" applyBorder="1" applyAlignment="1" applyProtection="1">
      <alignment horizontal="distributed" vertical="center" justifyLastLine="1"/>
      <protection hidden="1"/>
    </xf>
    <xf numFmtId="0" fontId="3" fillId="0" borderId="4" xfId="0" applyFont="1" applyBorder="1" applyAlignment="1" applyProtection="1">
      <alignment horizontal="distributed" vertical="center" justifyLastLine="1"/>
      <protection hidden="1"/>
    </xf>
    <xf numFmtId="0" fontId="3" fillId="0" borderId="10" xfId="0" applyFont="1" applyBorder="1" applyAlignment="1" applyProtection="1">
      <alignment horizontal="distributed" vertical="center" justifyLastLine="1"/>
      <protection hidden="1"/>
    </xf>
    <xf numFmtId="0" fontId="10" fillId="0" borderId="32" xfId="2" applyFont="1" applyBorder="1" applyAlignment="1" applyProtection="1">
      <alignment horizontal="center" vertical="center" wrapText="1"/>
      <protection hidden="1"/>
    </xf>
    <xf numFmtId="0" fontId="10" fillId="0" borderId="25" xfId="2" applyFont="1" applyBorder="1" applyAlignment="1" applyProtection="1">
      <alignment horizontal="center" vertical="center" wrapText="1"/>
      <protection hidden="1"/>
    </xf>
    <xf numFmtId="0" fontId="4" fillId="0" borderId="33" xfId="2" applyFont="1" applyBorder="1" applyAlignment="1" applyProtection="1">
      <alignment horizontal="center" vertical="center" wrapText="1"/>
      <protection hidden="1"/>
    </xf>
    <xf numFmtId="0" fontId="4" fillId="0" borderId="6" xfId="0" applyFont="1" applyBorder="1" applyAlignment="1" applyProtection="1">
      <alignment horizontal="distributed" vertical="center" justifyLastLine="1"/>
      <protection hidden="1"/>
    </xf>
    <xf numFmtId="0" fontId="4" fillId="0" borderId="8" xfId="0" applyFont="1" applyBorder="1" applyAlignment="1" applyProtection="1">
      <alignment horizontal="distributed" vertical="center" justifyLastLine="1"/>
      <protection hidden="1"/>
    </xf>
    <xf numFmtId="0" fontId="4" fillId="0" borderId="9" xfId="0" applyFont="1" applyBorder="1" applyAlignment="1" applyProtection="1">
      <alignment horizontal="distributed" vertical="center" justifyLastLine="1"/>
      <protection hidden="1"/>
    </xf>
    <xf numFmtId="0" fontId="4" fillId="0" borderId="10" xfId="0" applyFont="1" applyBorder="1" applyAlignment="1" applyProtection="1">
      <alignment horizontal="distributed" vertical="center" justifyLastLine="1"/>
      <protection hidden="1"/>
    </xf>
    <xf numFmtId="0" fontId="3" fillId="0" borderId="18" xfId="0" applyFont="1" applyBorder="1" applyAlignment="1" applyProtection="1">
      <alignment horizontal="distributed" vertical="center" justifyLastLine="1"/>
      <protection hidden="1"/>
    </xf>
    <xf numFmtId="0" fontId="3" fillId="0" borderId="20" xfId="0" applyFont="1" applyBorder="1" applyAlignment="1" applyProtection="1">
      <alignment horizontal="distributed" vertical="center" justifyLastLine="1"/>
      <protection hidden="1"/>
    </xf>
    <xf numFmtId="0" fontId="4" fillId="0" borderId="7" xfId="0" applyFont="1" applyBorder="1" applyAlignment="1" applyProtection="1">
      <alignment horizontal="distributed" vertical="center" justifyLastLine="1"/>
      <protection hidden="1"/>
    </xf>
    <xf numFmtId="0" fontId="4" fillId="0" borderId="0" xfId="0" applyFont="1" applyAlignment="1" applyProtection="1">
      <alignment horizontal="distributed" vertical="center" justifyLastLine="1"/>
      <protection hidden="1"/>
    </xf>
    <xf numFmtId="0" fontId="4" fillId="0" borderId="4" xfId="0" applyFont="1" applyBorder="1" applyAlignment="1" applyProtection="1">
      <alignment horizontal="distributed" vertical="center" justifyLastLine="1"/>
      <protection hidden="1"/>
    </xf>
    <xf numFmtId="0" fontId="4" fillId="0" borderId="18" xfId="0" applyFont="1" applyBorder="1" applyAlignment="1" applyProtection="1">
      <alignment horizontal="distributed" vertical="center" justifyLastLine="1"/>
      <protection hidden="1"/>
    </xf>
    <xf numFmtId="0" fontId="4" fillId="0" borderId="20" xfId="0" applyFont="1" applyBorder="1" applyAlignment="1" applyProtection="1">
      <alignment horizontal="distributed" vertical="center" justifyLastLine="1"/>
      <protection hidden="1"/>
    </xf>
    <xf numFmtId="0" fontId="4" fillId="0" borderId="14" xfId="0" applyFont="1" applyBorder="1" applyAlignment="1" applyProtection="1">
      <alignment horizontal="distributed" vertical="center" indent="1"/>
      <protection hidden="1"/>
    </xf>
    <xf numFmtId="0" fontId="4" fillId="0" borderId="0" xfId="0" applyFont="1" applyAlignment="1" applyProtection="1">
      <alignment horizontal="distributed" vertical="center" indent="1"/>
      <protection hidden="1"/>
    </xf>
    <xf numFmtId="0" fontId="4" fillId="0" borderId="4" xfId="0" applyFont="1" applyBorder="1" applyAlignment="1" applyProtection="1">
      <alignment horizontal="distributed" vertical="center" indent="1"/>
      <protection hidden="1"/>
    </xf>
    <xf numFmtId="0" fontId="4" fillId="0" borderId="13" xfId="0" applyFont="1" applyBorder="1" applyAlignment="1" applyProtection="1">
      <alignment horizontal="distributed" vertical="center" justifyLastLine="1"/>
      <protection hidden="1"/>
    </xf>
    <xf numFmtId="6" fontId="3" fillId="0" borderId="13" xfId="1" applyFont="1" applyFill="1" applyBorder="1" applyAlignment="1" applyProtection="1">
      <alignment horizontal="center" vertical="center" textRotation="255"/>
      <protection hidden="1"/>
    </xf>
    <xf numFmtId="6" fontId="3" fillId="0" borderId="18" xfId="1" applyFont="1" applyFill="1" applyBorder="1" applyAlignment="1" applyProtection="1">
      <alignment horizontal="center" vertical="center" textRotation="255"/>
      <protection hidden="1"/>
    </xf>
    <xf numFmtId="0" fontId="3" fillId="0" borderId="20" xfId="0" applyFont="1" applyBorder="1" applyAlignment="1" applyProtection="1">
      <alignment horizontal="center" vertical="center" textRotation="255"/>
      <protection hidden="1"/>
    </xf>
    <xf numFmtId="0" fontId="4" fillId="0" borderId="12" xfId="0" applyFont="1" applyBorder="1" applyAlignment="1" applyProtection="1">
      <alignment horizontal="distributed" vertical="center" justifyLastLine="1"/>
      <protection hidden="1"/>
    </xf>
    <xf numFmtId="0" fontId="4" fillId="0" borderId="15" xfId="0" applyFont="1" applyBorder="1" applyAlignment="1" applyProtection="1">
      <alignment horizontal="distributed" vertical="center" justifyLastLine="1"/>
      <protection hidden="1"/>
    </xf>
    <xf numFmtId="0" fontId="14" fillId="0" borderId="17" xfId="0" applyFont="1" applyBorder="1" applyAlignment="1" applyProtection="1">
      <alignment horizontal="center" vertical="center" shrinkToFit="1"/>
      <protection hidden="1"/>
    </xf>
    <xf numFmtId="0" fontId="14" fillId="0" borderId="0" xfId="0" applyFont="1" applyAlignment="1" applyProtection="1">
      <alignment horizontal="center" vertical="center" shrinkToFit="1"/>
      <protection hidden="1"/>
    </xf>
    <xf numFmtId="0" fontId="14" fillId="0" borderId="9" xfId="0" applyFont="1" applyBorder="1" applyAlignment="1" applyProtection="1">
      <alignment horizontal="center" vertical="center" shrinkToFit="1"/>
      <protection hidden="1"/>
    </xf>
    <xf numFmtId="0" fontId="14" fillId="0" borderId="4" xfId="0" applyFont="1" applyBorder="1" applyAlignment="1" applyProtection="1">
      <alignment horizontal="center" vertical="center" shrinkToFit="1"/>
      <protection hidden="1"/>
    </xf>
    <xf numFmtId="0" fontId="3" fillId="0" borderId="6" xfId="0" applyFont="1" applyBorder="1" applyAlignment="1" applyProtection="1">
      <alignment horizontal="distributed" vertical="center" justifyLastLine="1"/>
      <protection hidden="1"/>
    </xf>
    <xf numFmtId="0" fontId="3" fillId="0" borderId="7" xfId="0" applyFont="1" applyBorder="1" applyAlignment="1" applyProtection="1">
      <alignment horizontal="distributed" vertical="center" justifyLastLine="1"/>
      <protection hidden="1"/>
    </xf>
    <xf numFmtId="0" fontId="3" fillId="0" borderId="8" xfId="0" applyFont="1" applyBorder="1" applyAlignment="1" applyProtection="1">
      <alignment horizontal="distributed" vertical="center" justifyLastLine="1"/>
      <protection hidden="1"/>
    </xf>
    <xf numFmtId="0" fontId="2" fillId="11" borderId="5" xfId="0" applyFont="1" applyFill="1" applyBorder="1" applyProtection="1">
      <protection hidden="1"/>
    </xf>
    <xf numFmtId="0" fontId="2" fillId="0" borderId="0" xfId="0" applyFont="1" applyAlignment="1" applyProtection="1">
      <alignment horizontal="distributed"/>
      <protection hidden="1"/>
    </xf>
    <xf numFmtId="0" fontId="2" fillId="11" borderId="4" xfId="0" applyFont="1" applyFill="1" applyBorder="1" applyProtection="1">
      <protection hidden="1"/>
    </xf>
    <xf numFmtId="0" fontId="3" fillId="0" borderId="11" xfId="0" applyFont="1" applyBorder="1" applyAlignment="1" applyProtection="1">
      <alignment horizontal="center" vertical="center" textRotation="255"/>
      <protection hidden="1"/>
    </xf>
    <xf numFmtId="0" fontId="3" fillId="0" borderId="16" xfId="0" applyFont="1" applyBorder="1" applyAlignment="1" applyProtection="1">
      <alignment horizontal="center" vertical="center" textRotation="255"/>
      <protection hidden="1"/>
    </xf>
    <xf numFmtId="0" fontId="3" fillId="0" borderId="21" xfId="0" applyFont="1" applyBorder="1" applyAlignment="1" applyProtection="1">
      <alignment horizontal="center" vertical="center" textRotation="255"/>
      <protection hidden="1"/>
    </xf>
    <xf numFmtId="0" fontId="10" fillId="0" borderId="12" xfId="0" applyFont="1" applyBorder="1" applyAlignment="1" applyProtection="1">
      <alignment horizontal="distributed" vertical="center" justifyLastLine="1"/>
      <protection hidden="1"/>
    </xf>
    <xf numFmtId="0" fontId="10" fillId="0" borderId="9" xfId="0" applyFont="1" applyBorder="1" applyAlignment="1" applyProtection="1">
      <alignment horizontal="distributed" vertical="center" justifyLastLine="1"/>
      <protection hidden="1"/>
    </xf>
    <xf numFmtId="0" fontId="3" fillId="0" borderId="12" xfId="0" applyFont="1" applyBorder="1" applyAlignment="1" applyProtection="1">
      <alignment horizontal="center" vertical="center"/>
      <protection hidden="1"/>
    </xf>
    <xf numFmtId="0" fontId="3" fillId="0" borderId="17"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8"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13" xfId="0" applyFont="1" applyBorder="1" applyAlignment="1" applyProtection="1">
      <alignment horizontal="distributed" vertical="center" indent="1"/>
      <protection hidden="1"/>
    </xf>
    <xf numFmtId="0" fontId="3" fillId="0" borderId="18" xfId="0" applyFont="1" applyBorder="1" applyAlignment="1" applyProtection="1">
      <alignment horizontal="distributed" vertical="center" indent="1"/>
      <protection hidden="1"/>
    </xf>
    <xf numFmtId="0" fontId="3" fillId="0" borderId="20" xfId="0" applyFont="1" applyBorder="1" applyAlignment="1" applyProtection="1">
      <alignment horizontal="distributed" vertical="center" indent="1"/>
      <protection hidden="1"/>
    </xf>
    <xf numFmtId="0" fontId="8" fillId="11" borderId="4" xfId="0" applyFont="1" applyFill="1" applyBorder="1" applyAlignment="1" applyProtection="1">
      <alignment shrinkToFi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horizontal="distributed"/>
      <protection hidden="1"/>
    </xf>
    <xf numFmtId="0" fontId="3" fillId="0" borderId="1"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0" fillId="0" borderId="6" xfId="0" applyBorder="1" applyAlignment="1" applyProtection="1">
      <alignment horizontal="center" vertical="center" wrapText="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4" xfId="0" applyBorder="1" applyProtection="1">
      <protection hidden="1"/>
    </xf>
    <xf numFmtId="0" fontId="0" fillId="0" borderId="10" xfId="0" applyBorder="1" applyProtection="1">
      <protection hidden="1"/>
    </xf>
    <xf numFmtId="0" fontId="0" fillId="0" borderId="6" xfId="0" applyBorder="1" applyAlignment="1" applyProtection="1">
      <alignment horizontal="center"/>
      <protection hidden="1"/>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9" xfId="0" applyBorder="1" applyAlignment="1" applyProtection="1">
      <alignment horizontal="center"/>
      <protection hidden="1"/>
    </xf>
    <xf numFmtId="0" fontId="0" fillId="0" borderId="4" xfId="0" applyBorder="1" applyAlignment="1" applyProtection="1">
      <alignment horizontal="center"/>
      <protection hidden="1"/>
    </xf>
    <xf numFmtId="0" fontId="0" fillId="0" borderId="10" xfId="0" applyBorder="1" applyAlignment="1" applyProtection="1">
      <alignment horizontal="center"/>
      <protection hidden="1"/>
    </xf>
    <xf numFmtId="0" fontId="7" fillId="0" borderId="0" xfId="0" applyFont="1" applyAlignment="1" applyProtection="1">
      <alignment horizontal="center"/>
      <protection hidden="1"/>
    </xf>
    <xf numFmtId="176" fontId="2" fillId="11" borderId="7" xfId="0" applyNumberFormat="1" applyFont="1" applyFill="1" applyBorder="1" applyAlignment="1" applyProtection="1">
      <alignment horizontal="center"/>
      <protection hidden="1"/>
    </xf>
    <xf numFmtId="177" fontId="2" fillId="11" borderId="0" xfId="0" applyNumberFormat="1" applyFont="1" applyFill="1" applyAlignment="1" applyProtection="1">
      <alignment horizontal="center" vertical="center"/>
      <protection hidden="1"/>
    </xf>
    <xf numFmtId="0" fontId="4" fillId="0" borderId="17" xfId="0" applyFont="1" applyBorder="1" applyAlignment="1" applyProtection="1">
      <alignment horizontal="distributed" vertical="center" justifyLastLine="1"/>
      <protection hidden="1"/>
    </xf>
    <xf numFmtId="0" fontId="4" fillId="0" borderId="19" xfId="0" applyFont="1" applyBorder="1" applyAlignment="1" applyProtection="1">
      <alignment horizontal="distributed" vertical="center" justifyLastLine="1"/>
      <protection hidden="1"/>
    </xf>
  </cellXfs>
  <cellStyles count="4">
    <cellStyle name="通貨 2" xfId="1" xr:uid="{423D7B7C-7720-4CB0-B111-65C6D2F20377}"/>
    <cellStyle name="標準" xfId="0" builtinId="0"/>
    <cellStyle name="標準_作業員名簿1" xfId="2" xr:uid="{E6A80FCE-1FD8-40BC-A683-B162F029B5B1}"/>
    <cellStyle name="標準_大河原建設安全書類2006" xfId="3" xr:uid="{E5C780BD-09EE-44E7-B2CE-7A4895B576A7}"/>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0</xdr:colOff>
      <xdr:row>0</xdr:row>
      <xdr:rowOff>47625</xdr:rowOff>
    </xdr:from>
    <xdr:to>
      <xdr:col>16</xdr:col>
      <xdr:colOff>0</xdr:colOff>
      <xdr:row>1</xdr:row>
      <xdr:rowOff>152400</xdr:rowOff>
    </xdr:to>
    <xdr:sp macro="" textlink="">
      <xdr:nvSpPr>
        <xdr:cNvPr id="2" name="テキスト 6">
          <a:extLst>
            <a:ext uri="{FF2B5EF4-FFF2-40B4-BE49-F238E27FC236}">
              <a16:creationId xmlns:a16="http://schemas.microsoft.com/office/drawing/2014/main" id="{F223B145-7003-4724-882E-D5E760A00CD5}"/>
            </a:ext>
          </a:extLst>
        </xdr:cNvPr>
        <xdr:cNvSpPr txBox="1">
          <a:spLocks noChangeArrowheads="1"/>
        </xdr:cNvSpPr>
      </xdr:nvSpPr>
      <xdr:spPr bwMode="auto">
        <a:xfrm>
          <a:off x="11877675" y="47625"/>
          <a:ext cx="0" cy="419100"/>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元　請確認欄</a:t>
          </a:r>
        </a:p>
      </xdr:txBody>
    </xdr:sp>
    <xdr:clientData/>
  </xdr:twoCellAnchor>
  <xdr:twoCellAnchor>
    <xdr:from>
      <xdr:col>1</xdr:col>
      <xdr:colOff>314325</xdr:colOff>
      <xdr:row>77</xdr:row>
      <xdr:rowOff>47626</xdr:rowOff>
    </xdr:from>
    <xdr:to>
      <xdr:col>8</xdr:col>
      <xdr:colOff>209550</xdr:colOff>
      <xdr:row>80</xdr:row>
      <xdr:rowOff>95251</xdr:rowOff>
    </xdr:to>
    <xdr:sp macro="" textlink="">
      <xdr:nvSpPr>
        <xdr:cNvPr id="3" name="テキスト ボックス 2">
          <a:extLst>
            <a:ext uri="{FF2B5EF4-FFF2-40B4-BE49-F238E27FC236}">
              <a16:creationId xmlns:a16="http://schemas.microsoft.com/office/drawing/2014/main" id="{7A630BD8-C064-4C57-B2B8-6EA42B4C12C4}"/>
            </a:ext>
          </a:extLst>
        </xdr:cNvPr>
        <xdr:cNvSpPr txBox="1"/>
      </xdr:nvSpPr>
      <xdr:spPr>
        <a:xfrm>
          <a:off x="561975" y="9810751"/>
          <a:ext cx="7210425"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現</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現場代理人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作業主任者（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注</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女性作業員</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未</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…18</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歳未満の作業員</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基幹技能者</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技</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主任技術者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　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安全衛生責任者</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能力向上教育</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再</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危険有害業務・再発防止教育</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外国人技能実習生</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就</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外国人建設就労者</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1</xdr:col>
      <xdr:colOff>285750</xdr:colOff>
      <xdr:row>147</xdr:row>
      <xdr:rowOff>95252</xdr:rowOff>
    </xdr:from>
    <xdr:to>
      <xdr:col>8</xdr:col>
      <xdr:colOff>657226</xdr:colOff>
      <xdr:row>151</xdr:row>
      <xdr:rowOff>0</xdr:rowOff>
    </xdr:to>
    <xdr:sp macro="" textlink="">
      <xdr:nvSpPr>
        <xdr:cNvPr id="4" name="テキスト ボックス 3">
          <a:extLst>
            <a:ext uri="{FF2B5EF4-FFF2-40B4-BE49-F238E27FC236}">
              <a16:creationId xmlns:a16="http://schemas.microsoft.com/office/drawing/2014/main" id="{689FCEB1-EF8D-4F39-9594-601F72A7AB96}"/>
            </a:ext>
          </a:extLst>
        </xdr:cNvPr>
        <xdr:cNvSpPr txBox="1"/>
      </xdr:nvSpPr>
      <xdr:spPr>
        <a:xfrm>
          <a:off x="533400" y="17764127"/>
          <a:ext cx="7686676" cy="5524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現</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現場代理人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作業主任者（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注</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女性作業員</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未</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…18</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歳未満の作業員</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基幹技能者</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技</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主任技術者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　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安全衛生責任者</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能力向上教育</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再</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危険有害業務・再発防止教育</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外国人技能実習生</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就</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外国人建設就労者</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1</xdr:col>
      <xdr:colOff>285750</xdr:colOff>
      <xdr:row>217</xdr:row>
      <xdr:rowOff>95252</xdr:rowOff>
    </xdr:from>
    <xdr:to>
      <xdr:col>8</xdr:col>
      <xdr:colOff>657226</xdr:colOff>
      <xdr:row>221</xdr:row>
      <xdr:rowOff>0</xdr:rowOff>
    </xdr:to>
    <xdr:sp macro="" textlink="">
      <xdr:nvSpPr>
        <xdr:cNvPr id="5" name="テキスト ボックス 4">
          <a:extLst>
            <a:ext uri="{FF2B5EF4-FFF2-40B4-BE49-F238E27FC236}">
              <a16:creationId xmlns:a16="http://schemas.microsoft.com/office/drawing/2014/main" id="{162A468D-CD1E-4F1D-8493-19F5ABCF72C8}"/>
            </a:ext>
          </a:extLst>
        </xdr:cNvPr>
        <xdr:cNvSpPr txBox="1"/>
      </xdr:nvSpPr>
      <xdr:spPr>
        <a:xfrm>
          <a:off x="533400" y="25669877"/>
          <a:ext cx="7686676" cy="5524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現</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現場代理人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作業主任者（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注</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女性作業員</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未</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…18</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歳未満の作業員</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基幹技能者</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技</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主任技術者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　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安全衛生責任者</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能力向上教育</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再</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危険有害業務・再発防止教育</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外国人技能実習生</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就</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外国人建設就労者</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1</xdr:col>
      <xdr:colOff>285750</xdr:colOff>
      <xdr:row>287</xdr:row>
      <xdr:rowOff>95252</xdr:rowOff>
    </xdr:from>
    <xdr:to>
      <xdr:col>8</xdr:col>
      <xdr:colOff>657226</xdr:colOff>
      <xdr:row>291</xdr:row>
      <xdr:rowOff>0</xdr:rowOff>
    </xdr:to>
    <xdr:sp macro="" textlink="">
      <xdr:nvSpPr>
        <xdr:cNvPr id="6" name="テキスト ボックス 5">
          <a:extLst>
            <a:ext uri="{FF2B5EF4-FFF2-40B4-BE49-F238E27FC236}">
              <a16:creationId xmlns:a16="http://schemas.microsoft.com/office/drawing/2014/main" id="{CEFF9780-4C86-4B6E-9385-BAD173685E45}"/>
            </a:ext>
          </a:extLst>
        </xdr:cNvPr>
        <xdr:cNvSpPr txBox="1"/>
      </xdr:nvSpPr>
      <xdr:spPr>
        <a:xfrm>
          <a:off x="533400" y="33575627"/>
          <a:ext cx="7686676" cy="5524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現</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現場代理人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作業主任者（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注</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女性作業員</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未</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…18</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歳未満の作業員</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基幹技能者</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技</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主任技術者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　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安全衛生責任者</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能力向上教育</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再</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危険有害業務・再発防止教育</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外国人技能実習生</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就</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外国人建設就労者</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1</xdr:col>
      <xdr:colOff>285750</xdr:colOff>
      <xdr:row>357</xdr:row>
      <xdr:rowOff>95252</xdr:rowOff>
    </xdr:from>
    <xdr:to>
      <xdr:col>8</xdr:col>
      <xdr:colOff>657226</xdr:colOff>
      <xdr:row>361</xdr:row>
      <xdr:rowOff>0</xdr:rowOff>
    </xdr:to>
    <xdr:sp macro="" textlink="">
      <xdr:nvSpPr>
        <xdr:cNvPr id="7" name="テキスト ボックス 6">
          <a:extLst>
            <a:ext uri="{FF2B5EF4-FFF2-40B4-BE49-F238E27FC236}">
              <a16:creationId xmlns:a16="http://schemas.microsoft.com/office/drawing/2014/main" id="{DC9073A3-F205-4E4F-B0D2-8E388174A924}"/>
            </a:ext>
          </a:extLst>
        </xdr:cNvPr>
        <xdr:cNvSpPr txBox="1"/>
      </xdr:nvSpPr>
      <xdr:spPr>
        <a:xfrm>
          <a:off x="533400" y="41481377"/>
          <a:ext cx="7686676" cy="5524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現</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現場代理人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作業主任者（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注</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女性作業員</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未</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…18</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歳未満の作業員</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基幹技能者</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技</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主任技術者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　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安全衛生責任者</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能力向上教育</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再</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危険有害業務・再発防止教育</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外国人技能実習生</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就</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外国人建設就労者</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16</xdr:col>
      <xdr:colOff>0</xdr:colOff>
      <xdr:row>0</xdr:row>
      <xdr:rowOff>47625</xdr:rowOff>
    </xdr:from>
    <xdr:to>
      <xdr:col>16</xdr:col>
      <xdr:colOff>0</xdr:colOff>
      <xdr:row>1</xdr:row>
      <xdr:rowOff>152400</xdr:rowOff>
    </xdr:to>
    <xdr:sp macro="" textlink="">
      <xdr:nvSpPr>
        <xdr:cNvPr id="9" name="テキスト 6">
          <a:extLst>
            <a:ext uri="{FF2B5EF4-FFF2-40B4-BE49-F238E27FC236}">
              <a16:creationId xmlns:a16="http://schemas.microsoft.com/office/drawing/2014/main" id="{81DCD651-C1B7-4D49-ADC7-3DFA477821FC}"/>
            </a:ext>
          </a:extLst>
        </xdr:cNvPr>
        <xdr:cNvSpPr txBox="1">
          <a:spLocks noChangeArrowheads="1"/>
        </xdr:cNvSpPr>
      </xdr:nvSpPr>
      <xdr:spPr bwMode="auto">
        <a:xfrm>
          <a:off x="11877675" y="47625"/>
          <a:ext cx="0" cy="419100"/>
        </a:xfrm>
        <a:prstGeom prst="rect">
          <a:avLst/>
        </a:prstGeom>
        <a:solidFill>
          <a:srgbClr val="FFFFFF"/>
        </a:solidFill>
        <a:ln w="1">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元　請確認欄</a:t>
          </a:r>
        </a:p>
      </xdr:txBody>
    </xdr:sp>
    <xdr:clientData/>
  </xdr:twoCellAnchor>
  <xdr:twoCellAnchor>
    <xdr:from>
      <xdr:col>1</xdr:col>
      <xdr:colOff>314325</xdr:colOff>
      <xdr:row>77</xdr:row>
      <xdr:rowOff>47626</xdr:rowOff>
    </xdr:from>
    <xdr:to>
      <xdr:col>8</xdr:col>
      <xdr:colOff>209550</xdr:colOff>
      <xdr:row>80</xdr:row>
      <xdr:rowOff>95251</xdr:rowOff>
    </xdr:to>
    <xdr:sp macro="" textlink="">
      <xdr:nvSpPr>
        <xdr:cNvPr id="10" name="テキスト ボックス 9">
          <a:extLst>
            <a:ext uri="{FF2B5EF4-FFF2-40B4-BE49-F238E27FC236}">
              <a16:creationId xmlns:a16="http://schemas.microsoft.com/office/drawing/2014/main" id="{F261073E-7889-4CFA-9A96-BD960A610C30}"/>
            </a:ext>
          </a:extLst>
        </xdr:cNvPr>
        <xdr:cNvSpPr txBox="1"/>
      </xdr:nvSpPr>
      <xdr:spPr>
        <a:xfrm>
          <a:off x="561975" y="9810751"/>
          <a:ext cx="7210425"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現</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現場代理人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作業主任者（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注</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女性作業員</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未</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…18</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歳未満の作業員</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基幹技能者</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技</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主任技術者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　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安全衛生責任者</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能力向上教育</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再</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危険有害業務・再発防止教育</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外国人技能実習生</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就</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外国人建設就労者</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1</xdr:col>
      <xdr:colOff>285750</xdr:colOff>
      <xdr:row>147</xdr:row>
      <xdr:rowOff>95252</xdr:rowOff>
    </xdr:from>
    <xdr:to>
      <xdr:col>8</xdr:col>
      <xdr:colOff>657226</xdr:colOff>
      <xdr:row>151</xdr:row>
      <xdr:rowOff>0</xdr:rowOff>
    </xdr:to>
    <xdr:sp macro="" textlink="">
      <xdr:nvSpPr>
        <xdr:cNvPr id="11" name="テキスト ボックス 10">
          <a:extLst>
            <a:ext uri="{FF2B5EF4-FFF2-40B4-BE49-F238E27FC236}">
              <a16:creationId xmlns:a16="http://schemas.microsoft.com/office/drawing/2014/main" id="{945B7848-733A-4B0F-81E2-C0AD4F8D7905}"/>
            </a:ext>
          </a:extLst>
        </xdr:cNvPr>
        <xdr:cNvSpPr txBox="1"/>
      </xdr:nvSpPr>
      <xdr:spPr>
        <a:xfrm>
          <a:off x="533400" y="17764127"/>
          <a:ext cx="7686676" cy="5524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現</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現場代理人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作業主任者（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注</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女性作業員</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未</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…18</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歳未満の作業員</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基幹技能者</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技</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主任技術者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　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安全衛生責任者</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能力向上教育</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再</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危険有害業務・再発防止教育</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外国人技能実習生</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就</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外国人建設就労者</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1</xdr:col>
      <xdr:colOff>285750</xdr:colOff>
      <xdr:row>217</xdr:row>
      <xdr:rowOff>95252</xdr:rowOff>
    </xdr:from>
    <xdr:to>
      <xdr:col>8</xdr:col>
      <xdr:colOff>657226</xdr:colOff>
      <xdr:row>221</xdr:row>
      <xdr:rowOff>0</xdr:rowOff>
    </xdr:to>
    <xdr:sp macro="" textlink="">
      <xdr:nvSpPr>
        <xdr:cNvPr id="12" name="テキスト ボックス 11">
          <a:extLst>
            <a:ext uri="{FF2B5EF4-FFF2-40B4-BE49-F238E27FC236}">
              <a16:creationId xmlns:a16="http://schemas.microsoft.com/office/drawing/2014/main" id="{56AAD185-8FC2-41C9-B573-85C8FF823569}"/>
            </a:ext>
          </a:extLst>
        </xdr:cNvPr>
        <xdr:cNvSpPr txBox="1"/>
      </xdr:nvSpPr>
      <xdr:spPr>
        <a:xfrm>
          <a:off x="533400" y="25669877"/>
          <a:ext cx="7686676" cy="5524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現</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現場代理人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作業主任者（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注</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女性作業員</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未</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…18</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歳未満の作業員</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基幹技能者</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技</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主任技術者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　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安全衛生責任者</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能力向上教育</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再</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危険有害業務・再発防止教育</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外国人技能実習生</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就</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外国人建設就労者</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1</xdr:col>
      <xdr:colOff>285750</xdr:colOff>
      <xdr:row>287</xdr:row>
      <xdr:rowOff>95252</xdr:rowOff>
    </xdr:from>
    <xdr:to>
      <xdr:col>8</xdr:col>
      <xdr:colOff>657226</xdr:colOff>
      <xdr:row>291</xdr:row>
      <xdr:rowOff>0</xdr:rowOff>
    </xdr:to>
    <xdr:sp macro="" textlink="">
      <xdr:nvSpPr>
        <xdr:cNvPr id="13" name="テキスト ボックス 12">
          <a:extLst>
            <a:ext uri="{FF2B5EF4-FFF2-40B4-BE49-F238E27FC236}">
              <a16:creationId xmlns:a16="http://schemas.microsoft.com/office/drawing/2014/main" id="{E5EE089E-A3CE-4CA4-91B6-211BFB532BFD}"/>
            </a:ext>
          </a:extLst>
        </xdr:cNvPr>
        <xdr:cNvSpPr txBox="1"/>
      </xdr:nvSpPr>
      <xdr:spPr>
        <a:xfrm>
          <a:off x="533400" y="33575627"/>
          <a:ext cx="7686676" cy="5524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現</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現場代理人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作業主任者（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注</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女性作業員</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未</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…18</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歳未満の作業員</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基幹技能者</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技</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主任技術者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　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安全衛生責任者</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能力向上教育</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再</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危険有害業務・再発防止教育</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外国人技能実習生</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就</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外国人建設就労者</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1</xdr:col>
      <xdr:colOff>285750</xdr:colOff>
      <xdr:row>357</xdr:row>
      <xdr:rowOff>95252</xdr:rowOff>
    </xdr:from>
    <xdr:to>
      <xdr:col>8</xdr:col>
      <xdr:colOff>657226</xdr:colOff>
      <xdr:row>361</xdr:row>
      <xdr:rowOff>0</xdr:rowOff>
    </xdr:to>
    <xdr:sp macro="" textlink="">
      <xdr:nvSpPr>
        <xdr:cNvPr id="14" name="テキスト ボックス 13">
          <a:extLst>
            <a:ext uri="{FF2B5EF4-FFF2-40B4-BE49-F238E27FC236}">
              <a16:creationId xmlns:a16="http://schemas.microsoft.com/office/drawing/2014/main" id="{AAA39494-D816-4F67-AEC2-8D144A64AF9B}"/>
            </a:ext>
          </a:extLst>
        </xdr:cNvPr>
        <xdr:cNvSpPr txBox="1"/>
      </xdr:nvSpPr>
      <xdr:spPr>
        <a:xfrm>
          <a:off x="533400" y="41481377"/>
          <a:ext cx="7686676" cy="5524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b="0" i="0">
              <a:solidFill>
                <a:schemeClr val="dk1"/>
              </a:solidFill>
              <a:effectLst/>
              <a:latin typeface="ＭＳ 明朝" panose="02020609040205080304" pitchFamily="17" charset="-128"/>
              <a:ea typeface="ＭＳ 明朝" panose="02020609040205080304" pitchFamily="17" charset="-128"/>
              <a:cs typeface="+mn-cs"/>
            </a:rPr>
            <a:t>現</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現場代理人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作業主任者（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注</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女性作業員</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未</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…18</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歳未満の作業員</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基幹技能者</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技</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主任技術者</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職　長</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安全衛生責任者</a:t>
          </a:r>
          <a:endParaRPr lang="en-US" altLang="ja-JP" sz="800" b="0" i="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800" b="0" i="0" u="none" strike="noStrike">
              <a:solidFill>
                <a:schemeClr val="dk1"/>
              </a:solidFill>
              <a:effectLst/>
              <a:latin typeface="ＭＳ 明朝" panose="02020609040205080304" pitchFamily="17" charset="-128"/>
              <a:ea typeface="ＭＳ 明朝" panose="02020609040205080304" pitchFamily="17" charset="-128"/>
              <a:cs typeface="+mn-cs"/>
            </a:rPr>
            <a:t>能力向上教育</a:t>
          </a:r>
          <a:r>
            <a:rPr lang="en-US" altLang="ja-JP" sz="800" b="0"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再</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危険有害業務・再発防止教育</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習</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外国人技能実習生</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	</a:t>
          </a:r>
          <a:r>
            <a:rPr lang="ja-JP" altLang="en-US" sz="800" b="0" i="0">
              <a:solidFill>
                <a:schemeClr val="dk1"/>
              </a:solidFill>
              <a:effectLst/>
              <a:latin typeface="ＭＳ 明朝" panose="02020609040205080304" pitchFamily="17" charset="-128"/>
              <a:ea typeface="ＭＳ 明朝" panose="02020609040205080304" pitchFamily="17" charset="-128"/>
              <a:cs typeface="+mn-cs"/>
            </a:rPr>
            <a:t>就</a:t>
          </a:r>
          <a:r>
            <a:rPr lang="en-US" altLang="ja-JP" sz="800" b="0" i="0">
              <a:solidFill>
                <a:schemeClr val="dk1"/>
              </a:solidFill>
              <a:effectLst/>
              <a:latin typeface="ＭＳ 明朝" panose="02020609040205080304" pitchFamily="17" charset="-128"/>
              <a:ea typeface="ＭＳ 明朝" panose="02020609040205080304" pitchFamily="17" charset="-128"/>
              <a:cs typeface="+mn-cs"/>
            </a:rPr>
            <a:t>…</a:t>
          </a:r>
          <a:r>
            <a:rPr lang="ja-JP" altLang="ja-JP" sz="800" b="0" i="0">
              <a:solidFill>
                <a:schemeClr val="dk1"/>
              </a:solidFill>
              <a:effectLst/>
              <a:latin typeface="ＭＳ 明朝" panose="02020609040205080304" pitchFamily="17" charset="-128"/>
              <a:ea typeface="ＭＳ 明朝" panose="02020609040205080304" pitchFamily="17" charset="-128"/>
              <a:cs typeface="+mn-cs"/>
            </a:rPr>
            <a:t>外国人建設就労者</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11</xdr:col>
      <xdr:colOff>28575</xdr:colOff>
      <xdr:row>0</xdr:row>
      <xdr:rowOff>123825</xdr:rowOff>
    </xdr:from>
    <xdr:to>
      <xdr:col>18</xdr:col>
      <xdr:colOff>38100</xdr:colOff>
      <xdr:row>2</xdr:row>
      <xdr:rowOff>209550</xdr:rowOff>
    </xdr:to>
    <xdr:sp macro="" textlink="">
      <xdr:nvSpPr>
        <xdr:cNvPr id="17" name="吹き出し: 四角形 16">
          <a:extLst>
            <a:ext uri="{FF2B5EF4-FFF2-40B4-BE49-F238E27FC236}">
              <a16:creationId xmlns:a16="http://schemas.microsoft.com/office/drawing/2014/main" id="{A75C2008-8E3C-4BA3-8409-59F618F387F6}"/>
            </a:ext>
          </a:extLst>
        </xdr:cNvPr>
        <xdr:cNvSpPr/>
      </xdr:nvSpPr>
      <xdr:spPr>
        <a:xfrm>
          <a:off x="10144125" y="123825"/>
          <a:ext cx="2133600" cy="714375"/>
        </a:xfrm>
        <a:prstGeom prst="wedgeRectCallout">
          <a:avLst>
            <a:gd name="adj1" fmla="val -66815"/>
            <a:gd name="adj2" fmla="val 576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今日の日付が自動で入ります。変更したい場合は、基本情報シートの「作成日」に日付を入力してください。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796C4-05D4-4971-A32B-4B5B15A87052}">
  <dimension ref="A1:B9"/>
  <sheetViews>
    <sheetView zoomScale="110" zoomScaleNormal="110" workbookViewId="0">
      <selection activeCell="A13" sqref="A13"/>
    </sheetView>
  </sheetViews>
  <sheetFormatPr defaultRowHeight="12" x14ac:dyDescent="0.15"/>
  <cols>
    <col min="1" max="1" width="23.5703125" customWidth="1"/>
    <col min="2" max="2" width="43.42578125" customWidth="1"/>
  </cols>
  <sheetData>
    <row r="1" spans="1:2" ht="14.25" x14ac:dyDescent="0.25">
      <c r="A1" s="31" t="s">
        <v>155</v>
      </c>
      <c r="B1" s="31" t="s">
        <v>156</v>
      </c>
    </row>
    <row r="2" spans="1:2" ht="14.25" x14ac:dyDescent="0.25">
      <c r="A2" s="32" t="s">
        <v>147</v>
      </c>
      <c r="B2" s="33"/>
    </row>
    <row r="3" spans="1:2" ht="14.25" x14ac:dyDescent="0.25">
      <c r="A3" s="32" t="s">
        <v>50</v>
      </c>
      <c r="B3" s="33"/>
    </row>
    <row r="4" spans="1:2" ht="14.25" x14ac:dyDescent="0.25">
      <c r="A4" s="32" t="s">
        <v>157</v>
      </c>
      <c r="B4" s="32"/>
    </row>
    <row r="5" spans="1:2" ht="14.25" x14ac:dyDescent="0.25">
      <c r="A5" s="32" t="s">
        <v>146</v>
      </c>
      <c r="B5" s="32"/>
    </row>
    <row r="6" spans="1:2" ht="14.25" x14ac:dyDescent="0.25">
      <c r="A6" s="32" t="s">
        <v>158</v>
      </c>
      <c r="B6" s="32"/>
    </row>
    <row r="7" spans="1:2" ht="14.25" x14ac:dyDescent="0.25">
      <c r="A7" s="32" t="s">
        <v>159</v>
      </c>
      <c r="B7" s="32"/>
    </row>
    <row r="8" spans="1:2" ht="14.25" x14ac:dyDescent="0.25">
      <c r="A8" s="32" t="s">
        <v>148</v>
      </c>
      <c r="B8" s="32"/>
    </row>
    <row r="9" spans="1:2" ht="14.25" x14ac:dyDescent="0.25">
      <c r="A9" s="32" t="s">
        <v>149</v>
      </c>
      <c r="B9" s="32"/>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08FC6-E97F-4D2F-8E85-76C856EDFF3F}">
  <dimension ref="A1:AG53"/>
  <sheetViews>
    <sheetView tabSelected="1" zoomScale="115" zoomScaleNormal="115" workbookViewId="0">
      <pane xSplit="3" ySplit="2" topLeftCell="D3" activePane="bottomRight" state="frozen"/>
      <selection pane="topRight" activeCell="D1" sqref="D1"/>
      <selection pane="bottomLeft" activeCell="A11" sqref="A11"/>
      <selection pane="bottomRight"/>
    </sheetView>
  </sheetViews>
  <sheetFormatPr defaultRowHeight="16.5" x14ac:dyDescent="0.35"/>
  <cols>
    <col min="1" max="1" width="5.42578125" bestFit="1" customWidth="1"/>
    <col min="2" max="2" width="11.140625" style="63" customWidth="1"/>
    <col min="3" max="3" width="11" style="63" customWidth="1"/>
    <col min="4" max="4" width="10.7109375" style="63" customWidth="1"/>
    <col min="5" max="5" width="12" style="63" customWidth="1"/>
    <col min="6" max="6" width="13" style="63" customWidth="1"/>
    <col min="7" max="7" width="26" style="63" customWidth="1"/>
    <col min="8" max="8" width="24" style="63" customWidth="1"/>
    <col min="9" max="9" width="9.140625" style="63"/>
    <col min="10" max="10" width="18.85546875" style="63" customWidth="1"/>
    <col min="11" max="11" width="17.7109375" style="63" customWidth="1"/>
    <col min="12" max="12" width="26.5703125" style="63" customWidth="1"/>
    <col min="13" max="13" width="21.7109375" style="63" customWidth="1"/>
    <col min="14" max="14" width="14.7109375" style="63" customWidth="1"/>
    <col min="15" max="16" width="16.28515625" style="63" customWidth="1"/>
    <col min="17" max="17" width="17" style="63" bestFit="1" customWidth="1"/>
    <col min="18" max="18" width="11.140625" style="63" customWidth="1"/>
    <col min="19" max="19" width="10.7109375" style="63" customWidth="1"/>
    <col min="20" max="20" width="16.7109375" style="63" customWidth="1"/>
    <col min="21" max="21" width="14.42578125" style="63" customWidth="1"/>
    <col min="22" max="23" width="15.28515625" style="63" customWidth="1"/>
    <col min="24" max="25" width="16.5703125" style="63" customWidth="1"/>
    <col min="26" max="26" width="15.140625" style="63" customWidth="1"/>
    <col min="27" max="27" width="16.140625" style="63" customWidth="1"/>
    <col min="28" max="28" width="21.28515625" style="63" customWidth="1"/>
    <col min="29" max="29" width="16" style="63" customWidth="1"/>
    <col min="30" max="31" width="14.140625" style="63" customWidth="1"/>
    <col min="33" max="33" width="63.28515625" bestFit="1" customWidth="1"/>
  </cols>
  <sheetData>
    <row r="1" spans="1:33" ht="165.75" x14ac:dyDescent="0.25">
      <c r="A1" s="1" t="s">
        <v>53</v>
      </c>
      <c r="B1" s="2"/>
      <c r="C1" s="3"/>
      <c r="D1" s="4" t="s">
        <v>54</v>
      </c>
      <c r="E1" s="4" t="s">
        <v>55</v>
      </c>
      <c r="F1" s="5" t="s">
        <v>56</v>
      </c>
      <c r="G1" s="5" t="s">
        <v>57</v>
      </c>
      <c r="H1" s="5" t="s">
        <v>58</v>
      </c>
      <c r="I1" s="5" t="s">
        <v>59</v>
      </c>
      <c r="J1" s="5" t="s">
        <v>101</v>
      </c>
      <c r="K1" s="5" t="s">
        <v>60</v>
      </c>
      <c r="L1" s="3" t="s">
        <v>61</v>
      </c>
      <c r="M1" s="3" t="s">
        <v>62</v>
      </c>
      <c r="N1" s="3" t="s">
        <v>63</v>
      </c>
      <c r="O1" s="5" t="s">
        <v>64</v>
      </c>
      <c r="P1" s="5" t="s">
        <v>64</v>
      </c>
      <c r="Q1" s="5" t="s">
        <v>65</v>
      </c>
      <c r="R1" s="5" t="s">
        <v>66</v>
      </c>
      <c r="S1" s="3"/>
      <c r="T1" s="5" t="s">
        <v>67</v>
      </c>
      <c r="U1" s="6" t="s">
        <v>68</v>
      </c>
      <c r="V1" s="5" t="s">
        <v>69</v>
      </c>
      <c r="W1" s="5" t="s">
        <v>70</v>
      </c>
      <c r="X1" s="5" t="s">
        <v>71</v>
      </c>
      <c r="Y1" s="5" t="s">
        <v>183</v>
      </c>
      <c r="Z1" s="5" t="s">
        <v>184</v>
      </c>
      <c r="AA1" s="5" t="s">
        <v>72</v>
      </c>
      <c r="AB1" s="5" t="s">
        <v>104</v>
      </c>
      <c r="AC1" s="5" t="s">
        <v>73</v>
      </c>
      <c r="AD1" s="3" t="s">
        <v>74</v>
      </c>
      <c r="AE1" s="5" t="s">
        <v>180</v>
      </c>
    </row>
    <row r="2" spans="1:33" ht="33" x14ac:dyDescent="0.35">
      <c r="A2" s="7" t="s">
        <v>75</v>
      </c>
      <c r="B2" s="7" t="s">
        <v>76</v>
      </c>
      <c r="C2" s="7" t="s">
        <v>77</v>
      </c>
      <c r="D2" s="7" t="s">
        <v>78</v>
      </c>
      <c r="E2" s="7" t="s">
        <v>79</v>
      </c>
      <c r="F2" s="8" t="s">
        <v>80</v>
      </c>
      <c r="G2" s="8" t="s">
        <v>81</v>
      </c>
      <c r="H2" s="8" t="s">
        <v>82</v>
      </c>
      <c r="I2" s="8" t="s">
        <v>83</v>
      </c>
      <c r="J2" s="9" t="s">
        <v>84</v>
      </c>
      <c r="K2" s="9" t="s">
        <v>85</v>
      </c>
      <c r="L2" s="10" t="s">
        <v>86</v>
      </c>
      <c r="M2" s="10" t="s">
        <v>87</v>
      </c>
      <c r="N2" s="10" t="s">
        <v>102</v>
      </c>
      <c r="O2" s="10" t="s">
        <v>88</v>
      </c>
      <c r="P2" s="10" t="s">
        <v>103</v>
      </c>
      <c r="Q2" s="7" t="s">
        <v>89</v>
      </c>
      <c r="R2" s="7" t="s">
        <v>90</v>
      </c>
      <c r="S2" s="7" t="s">
        <v>18</v>
      </c>
      <c r="T2" s="7" t="s">
        <v>91</v>
      </c>
      <c r="U2" s="11" t="s">
        <v>92</v>
      </c>
      <c r="V2" s="8" t="s">
        <v>93</v>
      </c>
      <c r="W2" s="8" t="s">
        <v>94</v>
      </c>
      <c r="X2" s="8" t="s">
        <v>95</v>
      </c>
      <c r="Y2" s="8" t="s">
        <v>182</v>
      </c>
      <c r="Z2" s="8" t="s">
        <v>96</v>
      </c>
      <c r="AA2" s="8" t="s">
        <v>97</v>
      </c>
      <c r="AB2" s="7" t="s">
        <v>98</v>
      </c>
      <c r="AC2" s="7" t="s">
        <v>99</v>
      </c>
      <c r="AD2" s="7" t="s">
        <v>100</v>
      </c>
      <c r="AE2" s="7" t="s">
        <v>179</v>
      </c>
      <c r="AG2" s="14" t="s">
        <v>145</v>
      </c>
    </row>
    <row r="3" spans="1:33" x14ac:dyDescent="0.35">
      <c r="A3" s="36" t="s">
        <v>162</v>
      </c>
      <c r="B3" s="37" t="s">
        <v>160</v>
      </c>
      <c r="C3" s="37" t="s">
        <v>161</v>
      </c>
      <c r="D3" s="37" t="str">
        <f t="shared" ref="D3:D4" si="0">PHONETIC(B3)</f>
        <v>けんせつ</v>
      </c>
      <c r="E3" s="37" t="str">
        <f>PHONETIC(C3)</f>
        <v>たろう</v>
      </c>
      <c r="F3" s="38" t="s">
        <v>163</v>
      </c>
      <c r="G3" s="38" t="s">
        <v>164</v>
      </c>
      <c r="H3" s="39">
        <v>36617</v>
      </c>
      <c r="I3" s="40">
        <v>1</v>
      </c>
      <c r="J3" s="39">
        <v>29342</v>
      </c>
      <c r="K3" s="41">
        <f t="shared" ref="K3:K34" ca="1" si="1">IF(J3="","",DATEDIF(J3,TODAY(),"Y"))</f>
        <v>39</v>
      </c>
      <c r="L3" s="42" t="s">
        <v>165</v>
      </c>
      <c r="M3" s="43" t="s">
        <v>166</v>
      </c>
      <c r="N3" s="36" t="s">
        <v>167</v>
      </c>
      <c r="O3" s="42" t="s">
        <v>168</v>
      </c>
      <c r="P3" s="36" t="s">
        <v>169</v>
      </c>
      <c r="Q3" s="44">
        <v>43798</v>
      </c>
      <c r="R3" s="40" t="s">
        <v>170</v>
      </c>
      <c r="S3" s="40" t="s">
        <v>154</v>
      </c>
      <c r="T3" s="44">
        <v>43800</v>
      </c>
      <c r="U3" s="36" t="s">
        <v>171</v>
      </c>
      <c r="V3" s="44" t="s">
        <v>178</v>
      </c>
      <c r="W3" s="45" t="s">
        <v>172</v>
      </c>
      <c r="X3" s="44" t="s">
        <v>173</v>
      </c>
      <c r="Y3" s="49">
        <v>4321</v>
      </c>
      <c r="Z3" s="46" t="s">
        <v>185</v>
      </c>
      <c r="AA3" s="45" t="s">
        <v>174</v>
      </c>
      <c r="AB3" s="47" t="s">
        <v>175</v>
      </c>
      <c r="AC3" s="48" t="s">
        <v>176</v>
      </c>
      <c r="AD3" s="48" t="s">
        <v>177</v>
      </c>
      <c r="AE3" s="44" t="s">
        <v>181</v>
      </c>
      <c r="AF3" s="34"/>
      <c r="AG3" s="35"/>
    </row>
    <row r="4" spans="1:33" x14ac:dyDescent="0.35">
      <c r="A4" s="12">
        <v>1</v>
      </c>
      <c r="B4" s="50"/>
      <c r="C4" s="50"/>
      <c r="D4" s="50" t="str">
        <f t="shared" si="0"/>
        <v/>
      </c>
      <c r="E4" s="50" t="str">
        <f t="shared" ref="E4" si="2">PHONETIC(C4)</f>
        <v/>
      </c>
      <c r="F4" s="51"/>
      <c r="G4" s="51"/>
      <c r="H4" s="52"/>
      <c r="I4" s="53"/>
      <c r="J4" s="52"/>
      <c r="K4" s="64" t="str">
        <f t="shared" ref="K4" ca="1" si="3">IF(J4="","",DATEDIF(J4,TODAY(),"Y"))</f>
        <v/>
      </c>
      <c r="L4" s="54"/>
      <c r="M4" s="55"/>
      <c r="N4" s="56"/>
      <c r="O4" s="54"/>
      <c r="P4" s="56"/>
      <c r="Q4" s="57"/>
      <c r="R4" s="53"/>
      <c r="S4" s="53"/>
      <c r="T4" s="57"/>
      <c r="U4" s="56"/>
      <c r="V4" s="57"/>
      <c r="W4" s="58"/>
      <c r="X4" s="57"/>
      <c r="Y4" s="59"/>
      <c r="Z4" s="60"/>
      <c r="AA4" s="58"/>
      <c r="AB4" s="61"/>
      <c r="AC4" s="62"/>
      <c r="AD4" s="62"/>
      <c r="AE4" s="57"/>
      <c r="AG4" s="13" t="s">
        <v>105</v>
      </c>
    </row>
    <row r="5" spans="1:33" x14ac:dyDescent="0.35">
      <c r="A5" s="12">
        <v>2</v>
      </c>
      <c r="B5" s="50"/>
      <c r="C5" s="50"/>
      <c r="D5" s="50" t="str">
        <f t="shared" ref="D5:D53" si="4">PHONETIC(B5)</f>
        <v/>
      </c>
      <c r="E5" s="50" t="str">
        <f t="shared" ref="E5:E53" si="5">PHONETIC(C5)</f>
        <v/>
      </c>
      <c r="F5" s="51"/>
      <c r="G5" s="51"/>
      <c r="H5" s="52"/>
      <c r="I5" s="53"/>
      <c r="J5" s="52"/>
      <c r="K5" s="64" t="str">
        <f t="shared" ca="1" si="1"/>
        <v/>
      </c>
      <c r="L5" s="54"/>
      <c r="M5" s="55"/>
      <c r="N5" s="56"/>
      <c r="O5" s="54"/>
      <c r="P5" s="56"/>
      <c r="Q5" s="57"/>
      <c r="R5" s="53"/>
      <c r="S5" s="53"/>
      <c r="T5" s="57"/>
      <c r="U5" s="56"/>
      <c r="V5" s="57"/>
      <c r="W5" s="58"/>
      <c r="X5" s="57"/>
      <c r="Y5" s="59"/>
      <c r="Z5" s="60"/>
      <c r="AA5" s="58"/>
      <c r="AB5" s="61"/>
      <c r="AC5" s="62"/>
      <c r="AD5" s="62"/>
      <c r="AE5" s="57"/>
      <c r="AG5" s="13" t="s">
        <v>106</v>
      </c>
    </row>
    <row r="6" spans="1:33" x14ac:dyDescent="0.35">
      <c r="A6" s="12">
        <v>3</v>
      </c>
      <c r="B6" s="50"/>
      <c r="C6" s="50"/>
      <c r="D6" s="50" t="str">
        <f t="shared" si="4"/>
        <v/>
      </c>
      <c r="E6" s="50" t="str">
        <f t="shared" si="5"/>
        <v/>
      </c>
      <c r="F6" s="51"/>
      <c r="G6" s="51"/>
      <c r="H6" s="52"/>
      <c r="I6" s="53"/>
      <c r="J6" s="52"/>
      <c r="K6" s="64" t="str">
        <f t="shared" ca="1" si="1"/>
        <v/>
      </c>
      <c r="L6" s="54"/>
      <c r="M6" s="55"/>
      <c r="N6" s="56"/>
      <c r="O6" s="54"/>
      <c r="P6" s="56"/>
      <c r="Q6" s="57"/>
      <c r="R6" s="53"/>
      <c r="S6" s="53"/>
      <c r="T6" s="57"/>
      <c r="U6" s="56"/>
      <c r="V6" s="57"/>
      <c r="W6" s="58"/>
      <c r="X6" s="57"/>
      <c r="Y6" s="59"/>
      <c r="Z6" s="60"/>
      <c r="AA6" s="58"/>
      <c r="AB6" s="61"/>
      <c r="AC6" s="62"/>
      <c r="AD6" s="62"/>
      <c r="AE6" s="57"/>
      <c r="AG6" s="13" t="s">
        <v>107</v>
      </c>
    </row>
    <row r="7" spans="1:33" x14ac:dyDescent="0.35">
      <c r="A7" s="12">
        <v>4</v>
      </c>
      <c r="B7" s="50"/>
      <c r="C7" s="50"/>
      <c r="D7" s="50" t="str">
        <f t="shared" si="4"/>
        <v/>
      </c>
      <c r="E7" s="50" t="str">
        <f t="shared" si="5"/>
        <v/>
      </c>
      <c r="F7" s="51"/>
      <c r="G7" s="51"/>
      <c r="H7" s="52"/>
      <c r="I7" s="53"/>
      <c r="J7" s="52"/>
      <c r="K7" s="64" t="str">
        <f t="shared" ca="1" si="1"/>
        <v/>
      </c>
      <c r="L7" s="54"/>
      <c r="M7" s="55"/>
      <c r="N7" s="56"/>
      <c r="O7" s="54"/>
      <c r="P7" s="56"/>
      <c r="Q7" s="57"/>
      <c r="R7" s="53"/>
      <c r="S7" s="53"/>
      <c r="T7" s="57"/>
      <c r="U7" s="56"/>
      <c r="V7" s="57"/>
      <c r="W7" s="58"/>
      <c r="X7" s="57"/>
      <c r="Y7" s="59"/>
      <c r="Z7" s="60"/>
      <c r="AA7" s="58"/>
      <c r="AB7" s="61"/>
      <c r="AC7" s="62"/>
      <c r="AD7" s="62"/>
      <c r="AE7" s="57"/>
      <c r="AG7" s="13" t="s">
        <v>108</v>
      </c>
    </row>
    <row r="8" spans="1:33" x14ac:dyDescent="0.35">
      <c r="A8" s="12">
        <v>5</v>
      </c>
      <c r="B8" s="50"/>
      <c r="C8" s="50"/>
      <c r="D8" s="50" t="str">
        <f t="shared" si="4"/>
        <v/>
      </c>
      <c r="E8" s="50" t="str">
        <f t="shared" si="5"/>
        <v/>
      </c>
      <c r="F8" s="51"/>
      <c r="G8" s="51"/>
      <c r="H8" s="52"/>
      <c r="I8" s="53"/>
      <c r="J8" s="52"/>
      <c r="K8" s="64" t="str">
        <f t="shared" ca="1" si="1"/>
        <v/>
      </c>
      <c r="L8" s="54"/>
      <c r="M8" s="55"/>
      <c r="N8" s="56"/>
      <c r="O8" s="54"/>
      <c r="P8" s="56"/>
      <c r="Q8" s="57"/>
      <c r="R8" s="53"/>
      <c r="S8" s="53"/>
      <c r="T8" s="57"/>
      <c r="U8" s="56"/>
      <c r="V8" s="57"/>
      <c r="W8" s="58"/>
      <c r="X8" s="57"/>
      <c r="Y8" s="59"/>
      <c r="Z8" s="60"/>
      <c r="AA8" s="58"/>
      <c r="AB8" s="61"/>
      <c r="AC8" s="62"/>
      <c r="AD8" s="62"/>
      <c r="AE8" s="57"/>
      <c r="AG8" s="13" t="s">
        <v>109</v>
      </c>
    </row>
    <row r="9" spans="1:33" x14ac:dyDescent="0.35">
      <c r="A9" s="12">
        <v>6</v>
      </c>
      <c r="B9" s="50"/>
      <c r="C9" s="50"/>
      <c r="D9" s="50" t="str">
        <f t="shared" si="4"/>
        <v/>
      </c>
      <c r="E9" s="50" t="str">
        <f t="shared" si="5"/>
        <v/>
      </c>
      <c r="F9" s="51"/>
      <c r="G9" s="51"/>
      <c r="H9" s="52"/>
      <c r="I9" s="53"/>
      <c r="J9" s="52"/>
      <c r="K9" s="64" t="str">
        <f t="shared" ca="1" si="1"/>
        <v/>
      </c>
      <c r="L9" s="54"/>
      <c r="M9" s="55"/>
      <c r="N9" s="56"/>
      <c r="O9" s="54"/>
      <c r="P9" s="56"/>
      <c r="Q9" s="57"/>
      <c r="R9" s="53"/>
      <c r="S9" s="53"/>
      <c r="T9" s="57"/>
      <c r="U9" s="56"/>
      <c r="V9" s="57"/>
      <c r="W9" s="58"/>
      <c r="X9" s="57"/>
      <c r="Y9" s="59"/>
      <c r="Z9" s="60"/>
      <c r="AA9" s="58"/>
      <c r="AB9" s="61"/>
      <c r="AC9" s="62"/>
      <c r="AD9" s="62"/>
      <c r="AE9" s="57"/>
      <c r="AG9" s="13" t="s">
        <v>110</v>
      </c>
    </row>
    <row r="10" spans="1:33" x14ac:dyDescent="0.35">
      <c r="A10" s="12">
        <v>7</v>
      </c>
      <c r="B10" s="50"/>
      <c r="C10" s="50"/>
      <c r="D10" s="50" t="str">
        <f t="shared" si="4"/>
        <v/>
      </c>
      <c r="E10" s="50" t="str">
        <f t="shared" si="5"/>
        <v/>
      </c>
      <c r="F10" s="51"/>
      <c r="G10" s="51"/>
      <c r="H10" s="52"/>
      <c r="I10" s="53"/>
      <c r="J10" s="52"/>
      <c r="K10" s="64" t="str">
        <f t="shared" ca="1" si="1"/>
        <v/>
      </c>
      <c r="L10" s="54"/>
      <c r="M10" s="55"/>
      <c r="N10" s="56"/>
      <c r="O10" s="54"/>
      <c r="P10" s="56"/>
      <c r="Q10" s="57"/>
      <c r="R10" s="53"/>
      <c r="S10" s="53"/>
      <c r="T10" s="57"/>
      <c r="U10" s="56"/>
      <c r="V10" s="57"/>
      <c r="W10" s="58"/>
      <c r="X10" s="57"/>
      <c r="Y10" s="59"/>
      <c r="Z10" s="60"/>
      <c r="AA10" s="58"/>
      <c r="AB10" s="61"/>
      <c r="AC10" s="62"/>
      <c r="AD10" s="62"/>
      <c r="AE10" s="57"/>
      <c r="AG10" s="13" t="s">
        <v>111</v>
      </c>
    </row>
    <row r="11" spans="1:33" x14ac:dyDescent="0.35">
      <c r="A11" s="12">
        <v>8</v>
      </c>
      <c r="B11" s="50"/>
      <c r="C11" s="50"/>
      <c r="D11" s="50" t="str">
        <f t="shared" si="4"/>
        <v/>
      </c>
      <c r="E11" s="50" t="str">
        <f t="shared" si="5"/>
        <v/>
      </c>
      <c r="F11" s="51"/>
      <c r="G11" s="51"/>
      <c r="H11" s="52"/>
      <c r="I11" s="53"/>
      <c r="J11" s="52"/>
      <c r="K11" s="64" t="str">
        <f t="shared" ca="1" si="1"/>
        <v/>
      </c>
      <c r="L11" s="54"/>
      <c r="M11" s="55"/>
      <c r="N11" s="56"/>
      <c r="O11" s="54"/>
      <c r="P11" s="56"/>
      <c r="Q11" s="57"/>
      <c r="R11" s="53"/>
      <c r="S11" s="53"/>
      <c r="T11" s="57"/>
      <c r="U11" s="56"/>
      <c r="V11" s="57"/>
      <c r="W11" s="58"/>
      <c r="X11" s="57"/>
      <c r="Y11" s="59"/>
      <c r="Z11" s="60"/>
      <c r="AA11" s="58"/>
      <c r="AB11" s="61"/>
      <c r="AC11" s="62"/>
      <c r="AD11" s="62"/>
      <c r="AE11" s="57"/>
      <c r="AG11" s="13" t="s">
        <v>112</v>
      </c>
    </row>
    <row r="12" spans="1:33" x14ac:dyDescent="0.35">
      <c r="A12" s="12">
        <v>9</v>
      </c>
      <c r="B12" s="50"/>
      <c r="C12" s="50"/>
      <c r="D12" s="50" t="str">
        <f t="shared" si="4"/>
        <v/>
      </c>
      <c r="E12" s="50" t="str">
        <f t="shared" si="5"/>
        <v/>
      </c>
      <c r="F12" s="51"/>
      <c r="G12" s="51"/>
      <c r="H12" s="52"/>
      <c r="I12" s="53"/>
      <c r="J12" s="52"/>
      <c r="K12" s="64" t="str">
        <f t="shared" ca="1" si="1"/>
        <v/>
      </c>
      <c r="L12" s="54"/>
      <c r="M12" s="55"/>
      <c r="N12" s="56"/>
      <c r="O12" s="54"/>
      <c r="P12" s="56"/>
      <c r="Q12" s="57"/>
      <c r="R12" s="53"/>
      <c r="S12" s="53"/>
      <c r="T12" s="57"/>
      <c r="U12" s="56"/>
      <c r="V12" s="57"/>
      <c r="W12" s="58"/>
      <c r="X12" s="57"/>
      <c r="Y12" s="59"/>
      <c r="Z12" s="60"/>
      <c r="AA12" s="58"/>
      <c r="AB12" s="61"/>
      <c r="AC12" s="62"/>
      <c r="AD12" s="62"/>
      <c r="AE12" s="57"/>
      <c r="AG12" s="13" t="s">
        <v>113</v>
      </c>
    </row>
    <row r="13" spans="1:33" x14ac:dyDescent="0.35">
      <c r="A13" s="12">
        <v>10</v>
      </c>
      <c r="B13" s="50"/>
      <c r="C13" s="50"/>
      <c r="D13" s="50" t="str">
        <f t="shared" si="4"/>
        <v/>
      </c>
      <c r="E13" s="50" t="str">
        <f t="shared" si="5"/>
        <v/>
      </c>
      <c r="F13" s="51"/>
      <c r="G13" s="51"/>
      <c r="H13" s="52"/>
      <c r="I13" s="53"/>
      <c r="J13" s="52"/>
      <c r="K13" s="64" t="str">
        <f t="shared" ca="1" si="1"/>
        <v/>
      </c>
      <c r="L13" s="54"/>
      <c r="M13" s="55"/>
      <c r="N13" s="56"/>
      <c r="O13" s="54"/>
      <c r="P13" s="56"/>
      <c r="Q13" s="57"/>
      <c r="R13" s="53"/>
      <c r="S13" s="53"/>
      <c r="T13" s="57"/>
      <c r="U13" s="56"/>
      <c r="V13" s="57"/>
      <c r="W13" s="58"/>
      <c r="X13" s="57"/>
      <c r="Y13" s="59"/>
      <c r="Z13" s="60"/>
      <c r="AA13" s="58"/>
      <c r="AB13" s="61"/>
      <c r="AC13" s="62"/>
      <c r="AD13" s="62"/>
      <c r="AE13" s="57"/>
      <c r="AG13" s="13" t="s">
        <v>114</v>
      </c>
    </row>
    <row r="14" spans="1:33" x14ac:dyDescent="0.35">
      <c r="A14" s="12">
        <v>11</v>
      </c>
      <c r="B14" s="50"/>
      <c r="C14" s="50"/>
      <c r="D14" s="50" t="str">
        <f t="shared" si="4"/>
        <v/>
      </c>
      <c r="E14" s="50" t="str">
        <f t="shared" si="5"/>
        <v/>
      </c>
      <c r="F14" s="51"/>
      <c r="G14" s="51"/>
      <c r="H14" s="52"/>
      <c r="I14" s="53"/>
      <c r="J14" s="52"/>
      <c r="K14" s="64" t="str">
        <f t="shared" ca="1" si="1"/>
        <v/>
      </c>
      <c r="L14" s="54"/>
      <c r="M14" s="55"/>
      <c r="N14" s="56"/>
      <c r="O14" s="54"/>
      <c r="P14" s="56"/>
      <c r="Q14" s="57"/>
      <c r="R14" s="53"/>
      <c r="S14" s="53"/>
      <c r="T14" s="57"/>
      <c r="U14" s="56"/>
      <c r="V14" s="57"/>
      <c r="W14" s="58"/>
      <c r="X14" s="57"/>
      <c r="Y14" s="59"/>
      <c r="Z14" s="60"/>
      <c r="AA14" s="58"/>
      <c r="AB14" s="61"/>
      <c r="AC14" s="62"/>
      <c r="AD14" s="62"/>
      <c r="AE14" s="57"/>
      <c r="AG14" s="13" t="s">
        <v>115</v>
      </c>
    </row>
    <row r="15" spans="1:33" x14ac:dyDescent="0.35">
      <c r="A15" s="12">
        <v>12</v>
      </c>
      <c r="B15" s="50"/>
      <c r="C15" s="50"/>
      <c r="D15" s="50" t="str">
        <f t="shared" si="4"/>
        <v/>
      </c>
      <c r="E15" s="50" t="str">
        <f t="shared" si="5"/>
        <v/>
      </c>
      <c r="F15" s="51"/>
      <c r="G15" s="51"/>
      <c r="H15" s="52"/>
      <c r="I15" s="53"/>
      <c r="J15" s="52"/>
      <c r="K15" s="64" t="str">
        <f t="shared" ca="1" si="1"/>
        <v/>
      </c>
      <c r="L15" s="54"/>
      <c r="M15" s="55"/>
      <c r="N15" s="56"/>
      <c r="O15" s="54"/>
      <c r="P15" s="56"/>
      <c r="Q15" s="57"/>
      <c r="R15" s="53"/>
      <c r="S15" s="53"/>
      <c r="T15" s="57"/>
      <c r="U15" s="56"/>
      <c r="V15" s="57"/>
      <c r="W15" s="58"/>
      <c r="X15" s="57"/>
      <c r="Y15" s="59"/>
      <c r="Z15" s="60"/>
      <c r="AA15" s="58"/>
      <c r="AB15" s="61"/>
      <c r="AC15" s="62"/>
      <c r="AD15" s="62"/>
      <c r="AE15" s="57"/>
      <c r="AG15" s="13" t="s">
        <v>116</v>
      </c>
    </row>
    <row r="16" spans="1:33" x14ac:dyDescent="0.35">
      <c r="A16" s="12">
        <v>13</v>
      </c>
      <c r="B16" s="50"/>
      <c r="C16" s="50"/>
      <c r="D16" s="50" t="str">
        <f t="shared" si="4"/>
        <v/>
      </c>
      <c r="E16" s="50" t="str">
        <f t="shared" si="5"/>
        <v/>
      </c>
      <c r="F16" s="51"/>
      <c r="G16" s="51"/>
      <c r="H16" s="52"/>
      <c r="I16" s="53"/>
      <c r="J16" s="52"/>
      <c r="K16" s="64" t="str">
        <f t="shared" ca="1" si="1"/>
        <v/>
      </c>
      <c r="L16" s="54"/>
      <c r="M16" s="55"/>
      <c r="N16" s="56"/>
      <c r="O16" s="54"/>
      <c r="P16" s="56"/>
      <c r="Q16" s="57"/>
      <c r="R16" s="53"/>
      <c r="S16" s="53"/>
      <c r="T16" s="57"/>
      <c r="U16" s="56"/>
      <c r="V16" s="57"/>
      <c r="W16" s="58"/>
      <c r="X16" s="57"/>
      <c r="Y16" s="59"/>
      <c r="Z16" s="60"/>
      <c r="AA16" s="58"/>
      <c r="AB16" s="61"/>
      <c r="AC16" s="62"/>
      <c r="AD16" s="62"/>
      <c r="AE16" s="57"/>
      <c r="AG16" s="13" t="s">
        <v>117</v>
      </c>
    </row>
    <row r="17" spans="1:33" x14ac:dyDescent="0.35">
      <c r="A17" s="12">
        <v>14</v>
      </c>
      <c r="B17" s="50"/>
      <c r="C17" s="50"/>
      <c r="D17" s="50" t="str">
        <f t="shared" si="4"/>
        <v/>
      </c>
      <c r="E17" s="50" t="str">
        <f t="shared" si="5"/>
        <v/>
      </c>
      <c r="F17" s="51"/>
      <c r="G17" s="51"/>
      <c r="H17" s="52"/>
      <c r="I17" s="53"/>
      <c r="J17" s="52"/>
      <c r="K17" s="64" t="str">
        <f t="shared" ca="1" si="1"/>
        <v/>
      </c>
      <c r="L17" s="54"/>
      <c r="M17" s="55"/>
      <c r="N17" s="56"/>
      <c r="O17" s="54"/>
      <c r="P17" s="56"/>
      <c r="Q17" s="57"/>
      <c r="R17" s="53"/>
      <c r="S17" s="53"/>
      <c r="T17" s="57"/>
      <c r="U17" s="56"/>
      <c r="V17" s="57"/>
      <c r="W17" s="58"/>
      <c r="X17" s="57"/>
      <c r="Y17" s="59"/>
      <c r="Z17" s="60"/>
      <c r="AA17" s="58"/>
      <c r="AB17" s="61"/>
      <c r="AC17" s="62"/>
      <c r="AD17" s="62"/>
      <c r="AE17" s="57"/>
      <c r="AG17" s="13" t="s">
        <v>118</v>
      </c>
    </row>
    <row r="18" spans="1:33" x14ac:dyDescent="0.35">
      <c r="A18" s="12">
        <v>15</v>
      </c>
      <c r="B18" s="50"/>
      <c r="C18" s="50"/>
      <c r="D18" s="50" t="str">
        <f t="shared" si="4"/>
        <v/>
      </c>
      <c r="E18" s="50" t="str">
        <f t="shared" si="5"/>
        <v/>
      </c>
      <c r="F18" s="51"/>
      <c r="G18" s="51"/>
      <c r="H18" s="52"/>
      <c r="I18" s="53"/>
      <c r="J18" s="52"/>
      <c r="K18" s="64" t="str">
        <f t="shared" ca="1" si="1"/>
        <v/>
      </c>
      <c r="L18" s="54"/>
      <c r="M18" s="55"/>
      <c r="N18" s="56"/>
      <c r="O18" s="54"/>
      <c r="P18" s="56"/>
      <c r="Q18" s="57"/>
      <c r="R18" s="53"/>
      <c r="S18" s="53"/>
      <c r="T18" s="57"/>
      <c r="U18" s="56"/>
      <c r="V18" s="57"/>
      <c r="W18" s="58"/>
      <c r="X18" s="57"/>
      <c r="Y18" s="59"/>
      <c r="Z18" s="60"/>
      <c r="AA18" s="58"/>
      <c r="AB18" s="61"/>
      <c r="AC18" s="62"/>
      <c r="AD18" s="62"/>
      <c r="AE18" s="57"/>
      <c r="AG18" s="13" t="s">
        <v>119</v>
      </c>
    </row>
    <row r="19" spans="1:33" x14ac:dyDescent="0.35">
      <c r="A19" s="12">
        <v>16</v>
      </c>
      <c r="B19" s="50"/>
      <c r="C19" s="50"/>
      <c r="D19" s="50" t="str">
        <f t="shared" si="4"/>
        <v/>
      </c>
      <c r="E19" s="50" t="str">
        <f t="shared" si="5"/>
        <v/>
      </c>
      <c r="F19" s="51"/>
      <c r="G19" s="51"/>
      <c r="H19" s="52"/>
      <c r="I19" s="53"/>
      <c r="J19" s="52"/>
      <c r="K19" s="64" t="str">
        <f t="shared" ca="1" si="1"/>
        <v/>
      </c>
      <c r="L19" s="54"/>
      <c r="M19" s="55"/>
      <c r="N19" s="56"/>
      <c r="O19" s="54"/>
      <c r="P19" s="56"/>
      <c r="Q19" s="57"/>
      <c r="R19" s="53"/>
      <c r="S19" s="53"/>
      <c r="T19" s="57"/>
      <c r="U19" s="56"/>
      <c r="V19" s="57"/>
      <c r="W19" s="58"/>
      <c r="X19" s="57"/>
      <c r="Y19" s="59"/>
      <c r="Z19" s="60"/>
      <c r="AA19" s="58"/>
      <c r="AB19" s="61"/>
      <c r="AC19" s="62"/>
      <c r="AD19" s="62"/>
      <c r="AE19" s="57"/>
      <c r="AG19" s="13" t="s">
        <v>120</v>
      </c>
    </row>
    <row r="20" spans="1:33" x14ac:dyDescent="0.35">
      <c r="A20" s="12">
        <v>17</v>
      </c>
      <c r="B20" s="50"/>
      <c r="C20" s="50"/>
      <c r="D20" s="50" t="str">
        <f t="shared" si="4"/>
        <v/>
      </c>
      <c r="E20" s="50" t="str">
        <f t="shared" si="5"/>
        <v/>
      </c>
      <c r="F20" s="51"/>
      <c r="G20" s="51"/>
      <c r="H20" s="52"/>
      <c r="I20" s="53"/>
      <c r="J20" s="52"/>
      <c r="K20" s="64" t="str">
        <f t="shared" ca="1" si="1"/>
        <v/>
      </c>
      <c r="L20" s="54"/>
      <c r="M20" s="55"/>
      <c r="N20" s="56"/>
      <c r="O20" s="54"/>
      <c r="P20" s="56"/>
      <c r="Q20" s="57"/>
      <c r="R20" s="53"/>
      <c r="S20" s="53"/>
      <c r="T20" s="57"/>
      <c r="U20" s="56"/>
      <c r="V20" s="57"/>
      <c r="W20" s="58"/>
      <c r="X20" s="57"/>
      <c r="Y20" s="59"/>
      <c r="Z20" s="60"/>
      <c r="AA20" s="58"/>
      <c r="AB20" s="61"/>
      <c r="AC20" s="62"/>
      <c r="AD20" s="62"/>
      <c r="AE20" s="57"/>
      <c r="AG20" s="13" t="s">
        <v>121</v>
      </c>
    </row>
    <row r="21" spans="1:33" x14ac:dyDescent="0.35">
      <c r="A21" s="12">
        <v>18</v>
      </c>
      <c r="B21" s="50"/>
      <c r="C21" s="50"/>
      <c r="D21" s="50" t="str">
        <f t="shared" si="4"/>
        <v/>
      </c>
      <c r="E21" s="50" t="str">
        <f t="shared" si="5"/>
        <v/>
      </c>
      <c r="F21" s="51"/>
      <c r="G21" s="51"/>
      <c r="H21" s="52"/>
      <c r="I21" s="53"/>
      <c r="J21" s="52"/>
      <c r="K21" s="64" t="str">
        <f t="shared" ca="1" si="1"/>
        <v/>
      </c>
      <c r="L21" s="54"/>
      <c r="M21" s="55"/>
      <c r="N21" s="56"/>
      <c r="O21" s="54"/>
      <c r="P21" s="56"/>
      <c r="Q21" s="57"/>
      <c r="R21" s="53"/>
      <c r="S21" s="53"/>
      <c r="T21" s="57"/>
      <c r="U21" s="56"/>
      <c r="V21" s="57"/>
      <c r="W21" s="58"/>
      <c r="X21" s="57"/>
      <c r="Y21" s="59"/>
      <c r="Z21" s="60"/>
      <c r="AA21" s="58"/>
      <c r="AB21" s="61"/>
      <c r="AC21" s="62"/>
      <c r="AD21" s="62"/>
      <c r="AE21" s="57"/>
      <c r="AG21" s="13" t="s">
        <v>122</v>
      </c>
    </row>
    <row r="22" spans="1:33" x14ac:dyDescent="0.35">
      <c r="A22" s="12">
        <v>19</v>
      </c>
      <c r="B22" s="50"/>
      <c r="C22" s="50"/>
      <c r="D22" s="50" t="str">
        <f t="shared" si="4"/>
        <v/>
      </c>
      <c r="E22" s="50" t="str">
        <f t="shared" si="5"/>
        <v/>
      </c>
      <c r="F22" s="51"/>
      <c r="G22" s="51"/>
      <c r="H22" s="52"/>
      <c r="I22" s="53"/>
      <c r="J22" s="52"/>
      <c r="K22" s="64" t="str">
        <f t="shared" ca="1" si="1"/>
        <v/>
      </c>
      <c r="L22" s="54"/>
      <c r="M22" s="55"/>
      <c r="N22" s="56"/>
      <c r="O22" s="54"/>
      <c r="P22" s="56"/>
      <c r="Q22" s="57"/>
      <c r="R22" s="53"/>
      <c r="S22" s="53"/>
      <c r="T22" s="57"/>
      <c r="U22" s="56"/>
      <c r="V22" s="57"/>
      <c r="W22" s="58"/>
      <c r="X22" s="57"/>
      <c r="Y22" s="59"/>
      <c r="Z22" s="60"/>
      <c r="AA22" s="58"/>
      <c r="AB22" s="61"/>
      <c r="AC22" s="62"/>
      <c r="AD22" s="62"/>
      <c r="AE22" s="57"/>
      <c r="AG22" s="13" t="s">
        <v>123</v>
      </c>
    </row>
    <row r="23" spans="1:33" x14ac:dyDescent="0.35">
      <c r="A23" s="12">
        <v>20</v>
      </c>
      <c r="B23" s="50"/>
      <c r="C23" s="50"/>
      <c r="D23" s="50" t="str">
        <f t="shared" si="4"/>
        <v/>
      </c>
      <c r="E23" s="50" t="str">
        <f t="shared" si="5"/>
        <v/>
      </c>
      <c r="F23" s="51"/>
      <c r="G23" s="51"/>
      <c r="H23" s="52"/>
      <c r="I23" s="53"/>
      <c r="J23" s="52"/>
      <c r="K23" s="64" t="str">
        <f t="shared" ca="1" si="1"/>
        <v/>
      </c>
      <c r="L23" s="54"/>
      <c r="M23" s="55"/>
      <c r="N23" s="56"/>
      <c r="O23" s="54"/>
      <c r="P23" s="56"/>
      <c r="Q23" s="57"/>
      <c r="R23" s="53"/>
      <c r="S23" s="53"/>
      <c r="T23" s="57"/>
      <c r="U23" s="56"/>
      <c r="V23" s="57"/>
      <c r="W23" s="58"/>
      <c r="X23" s="57"/>
      <c r="Y23" s="59"/>
      <c r="Z23" s="60"/>
      <c r="AA23" s="58"/>
      <c r="AB23" s="61"/>
      <c r="AC23" s="62"/>
      <c r="AD23" s="62"/>
      <c r="AE23" s="57"/>
      <c r="AG23" s="13" t="s">
        <v>124</v>
      </c>
    </row>
    <row r="24" spans="1:33" x14ac:dyDescent="0.35">
      <c r="A24" s="12">
        <v>21</v>
      </c>
      <c r="B24" s="50"/>
      <c r="C24" s="50"/>
      <c r="D24" s="50" t="str">
        <f t="shared" si="4"/>
        <v/>
      </c>
      <c r="E24" s="50" t="str">
        <f t="shared" si="5"/>
        <v/>
      </c>
      <c r="F24" s="51"/>
      <c r="G24" s="51"/>
      <c r="H24" s="52"/>
      <c r="I24" s="53"/>
      <c r="J24" s="52"/>
      <c r="K24" s="64" t="str">
        <f t="shared" ca="1" si="1"/>
        <v/>
      </c>
      <c r="L24" s="54"/>
      <c r="M24" s="55"/>
      <c r="N24" s="56"/>
      <c r="O24" s="54"/>
      <c r="P24" s="56"/>
      <c r="Q24" s="57"/>
      <c r="R24" s="53"/>
      <c r="S24" s="53"/>
      <c r="T24" s="57"/>
      <c r="U24" s="56"/>
      <c r="V24" s="57"/>
      <c r="W24" s="58"/>
      <c r="X24" s="57"/>
      <c r="Y24" s="59"/>
      <c r="Z24" s="60"/>
      <c r="AA24" s="58"/>
      <c r="AB24" s="61"/>
      <c r="AC24" s="62"/>
      <c r="AD24" s="62"/>
      <c r="AE24" s="57"/>
      <c r="AG24" s="13" t="s">
        <v>125</v>
      </c>
    </row>
    <row r="25" spans="1:33" x14ac:dyDescent="0.35">
      <c r="A25" s="12">
        <v>22</v>
      </c>
      <c r="B25" s="50"/>
      <c r="C25" s="50"/>
      <c r="D25" s="50" t="str">
        <f t="shared" si="4"/>
        <v/>
      </c>
      <c r="E25" s="50" t="str">
        <f t="shared" si="5"/>
        <v/>
      </c>
      <c r="F25" s="51"/>
      <c r="G25" s="51"/>
      <c r="H25" s="52"/>
      <c r="I25" s="53"/>
      <c r="J25" s="52"/>
      <c r="K25" s="64" t="str">
        <f t="shared" ca="1" si="1"/>
        <v/>
      </c>
      <c r="L25" s="54"/>
      <c r="M25" s="55"/>
      <c r="N25" s="56"/>
      <c r="O25" s="54"/>
      <c r="P25" s="56"/>
      <c r="Q25" s="57"/>
      <c r="R25" s="53"/>
      <c r="S25" s="53"/>
      <c r="T25" s="57"/>
      <c r="U25" s="56"/>
      <c r="V25" s="57"/>
      <c r="W25" s="58"/>
      <c r="X25" s="57"/>
      <c r="Y25" s="59"/>
      <c r="Z25" s="60"/>
      <c r="AA25" s="58"/>
      <c r="AB25" s="61"/>
      <c r="AC25" s="62"/>
      <c r="AD25" s="62"/>
      <c r="AE25" s="57"/>
      <c r="AG25" s="13" t="s">
        <v>126</v>
      </c>
    </row>
    <row r="26" spans="1:33" x14ac:dyDescent="0.35">
      <c r="A26" s="12">
        <v>23</v>
      </c>
      <c r="B26" s="50"/>
      <c r="C26" s="50"/>
      <c r="D26" s="50" t="str">
        <f t="shared" si="4"/>
        <v/>
      </c>
      <c r="E26" s="50" t="str">
        <f t="shared" si="5"/>
        <v/>
      </c>
      <c r="F26" s="51"/>
      <c r="G26" s="51"/>
      <c r="H26" s="52"/>
      <c r="I26" s="53"/>
      <c r="J26" s="52"/>
      <c r="K26" s="64" t="str">
        <f t="shared" ca="1" si="1"/>
        <v/>
      </c>
      <c r="L26" s="54"/>
      <c r="M26" s="55"/>
      <c r="N26" s="56"/>
      <c r="O26" s="54"/>
      <c r="P26" s="56"/>
      <c r="Q26" s="57"/>
      <c r="R26" s="53"/>
      <c r="S26" s="53"/>
      <c r="T26" s="57"/>
      <c r="U26" s="56"/>
      <c r="V26" s="57"/>
      <c r="W26" s="58"/>
      <c r="X26" s="57"/>
      <c r="Y26" s="59"/>
      <c r="Z26" s="60"/>
      <c r="AA26" s="58"/>
      <c r="AB26" s="61"/>
      <c r="AC26" s="62"/>
      <c r="AD26" s="62"/>
      <c r="AE26" s="57"/>
      <c r="AG26" s="13" t="s">
        <v>127</v>
      </c>
    </row>
    <row r="27" spans="1:33" x14ac:dyDescent="0.35">
      <c r="A27" s="12">
        <v>24</v>
      </c>
      <c r="B27" s="50"/>
      <c r="C27" s="50"/>
      <c r="D27" s="50" t="str">
        <f t="shared" si="4"/>
        <v/>
      </c>
      <c r="E27" s="50" t="str">
        <f t="shared" si="5"/>
        <v/>
      </c>
      <c r="F27" s="51"/>
      <c r="G27" s="51"/>
      <c r="H27" s="52"/>
      <c r="I27" s="53"/>
      <c r="J27" s="52"/>
      <c r="K27" s="64" t="str">
        <f t="shared" ca="1" si="1"/>
        <v/>
      </c>
      <c r="L27" s="54"/>
      <c r="M27" s="55"/>
      <c r="N27" s="56"/>
      <c r="O27" s="54"/>
      <c r="P27" s="56"/>
      <c r="Q27" s="57"/>
      <c r="R27" s="53"/>
      <c r="S27" s="53"/>
      <c r="T27" s="57"/>
      <c r="U27" s="56"/>
      <c r="V27" s="57"/>
      <c r="W27" s="58"/>
      <c r="X27" s="57"/>
      <c r="Y27" s="59"/>
      <c r="Z27" s="60"/>
      <c r="AA27" s="58"/>
      <c r="AB27" s="61"/>
      <c r="AC27" s="62"/>
      <c r="AD27" s="62"/>
      <c r="AE27" s="57"/>
      <c r="AG27" s="13" t="s">
        <v>128</v>
      </c>
    </row>
    <row r="28" spans="1:33" x14ac:dyDescent="0.35">
      <c r="A28" s="12">
        <v>25</v>
      </c>
      <c r="B28" s="50"/>
      <c r="C28" s="50"/>
      <c r="D28" s="50" t="str">
        <f t="shared" si="4"/>
        <v/>
      </c>
      <c r="E28" s="50" t="str">
        <f t="shared" si="5"/>
        <v/>
      </c>
      <c r="F28" s="51"/>
      <c r="G28" s="51"/>
      <c r="H28" s="52"/>
      <c r="I28" s="53"/>
      <c r="J28" s="52"/>
      <c r="K28" s="64" t="str">
        <f t="shared" ca="1" si="1"/>
        <v/>
      </c>
      <c r="L28" s="54"/>
      <c r="M28" s="55"/>
      <c r="N28" s="56"/>
      <c r="O28" s="54"/>
      <c r="P28" s="56"/>
      <c r="Q28" s="57"/>
      <c r="R28" s="53"/>
      <c r="S28" s="53"/>
      <c r="T28" s="57"/>
      <c r="U28" s="56"/>
      <c r="V28" s="57"/>
      <c r="W28" s="58"/>
      <c r="X28" s="57"/>
      <c r="Y28" s="59"/>
      <c r="Z28" s="60"/>
      <c r="AA28" s="58"/>
      <c r="AB28" s="61"/>
      <c r="AC28" s="62"/>
      <c r="AD28" s="62"/>
      <c r="AE28" s="57"/>
      <c r="AG28" s="13" t="s">
        <v>129</v>
      </c>
    </row>
    <row r="29" spans="1:33" x14ac:dyDescent="0.35">
      <c r="A29" s="12">
        <v>26</v>
      </c>
      <c r="B29" s="50"/>
      <c r="C29" s="50"/>
      <c r="D29" s="50" t="str">
        <f t="shared" si="4"/>
        <v/>
      </c>
      <c r="E29" s="50" t="str">
        <f t="shared" si="5"/>
        <v/>
      </c>
      <c r="F29" s="51"/>
      <c r="G29" s="51"/>
      <c r="H29" s="52"/>
      <c r="I29" s="53"/>
      <c r="J29" s="52"/>
      <c r="K29" s="64" t="str">
        <f t="shared" ca="1" si="1"/>
        <v/>
      </c>
      <c r="L29" s="54"/>
      <c r="M29" s="55"/>
      <c r="N29" s="56"/>
      <c r="O29" s="54"/>
      <c r="P29" s="56"/>
      <c r="Q29" s="57"/>
      <c r="R29" s="53"/>
      <c r="S29" s="53"/>
      <c r="T29" s="57"/>
      <c r="U29" s="56"/>
      <c r="V29" s="57"/>
      <c r="W29" s="58"/>
      <c r="X29" s="57"/>
      <c r="Y29" s="59"/>
      <c r="Z29" s="60"/>
      <c r="AA29" s="58"/>
      <c r="AB29" s="61"/>
      <c r="AC29" s="62"/>
      <c r="AD29" s="62"/>
      <c r="AE29" s="57"/>
      <c r="AG29" s="13" t="s">
        <v>130</v>
      </c>
    </row>
    <row r="30" spans="1:33" x14ac:dyDescent="0.35">
      <c r="A30" s="12">
        <v>27</v>
      </c>
      <c r="B30" s="50"/>
      <c r="C30" s="50"/>
      <c r="D30" s="50" t="str">
        <f t="shared" si="4"/>
        <v/>
      </c>
      <c r="E30" s="50" t="str">
        <f t="shared" si="5"/>
        <v/>
      </c>
      <c r="F30" s="51"/>
      <c r="G30" s="51"/>
      <c r="H30" s="52"/>
      <c r="I30" s="53"/>
      <c r="J30" s="52"/>
      <c r="K30" s="64" t="str">
        <f t="shared" ca="1" si="1"/>
        <v/>
      </c>
      <c r="L30" s="54"/>
      <c r="M30" s="55"/>
      <c r="N30" s="56"/>
      <c r="O30" s="54"/>
      <c r="P30" s="56"/>
      <c r="Q30" s="57"/>
      <c r="R30" s="53"/>
      <c r="S30" s="53"/>
      <c r="T30" s="57"/>
      <c r="U30" s="56"/>
      <c r="V30" s="57"/>
      <c r="W30" s="58"/>
      <c r="X30" s="57"/>
      <c r="Y30" s="59"/>
      <c r="Z30" s="60"/>
      <c r="AA30" s="58"/>
      <c r="AB30" s="61"/>
      <c r="AC30" s="62"/>
      <c r="AD30" s="62"/>
      <c r="AE30" s="57"/>
      <c r="AG30" s="13" t="s">
        <v>131</v>
      </c>
    </row>
    <row r="31" spans="1:33" x14ac:dyDescent="0.35">
      <c r="A31" s="12">
        <v>28</v>
      </c>
      <c r="B31" s="50"/>
      <c r="C31" s="50"/>
      <c r="D31" s="50" t="str">
        <f t="shared" si="4"/>
        <v/>
      </c>
      <c r="E31" s="50" t="str">
        <f t="shared" si="5"/>
        <v/>
      </c>
      <c r="F31" s="51"/>
      <c r="G31" s="51"/>
      <c r="H31" s="52"/>
      <c r="I31" s="53"/>
      <c r="J31" s="52"/>
      <c r="K31" s="64" t="str">
        <f t="shared" ca="1" si="1"/>
        <v/>
      </c>
      <c r="L31" s="54"/>
      <c r="M31" s="55"/>
      <c r="N31" s="56"/>
      <c r="O31" s="54"/>
      <c r="P31" s="56"/>
      <c r="Q31" s="57"/>
      <c r="R31" s="53"/>
      <c r="S31" s="53"/>
      <c r="T31" s="57"/>
      <c r="U31" s="56"/>
      <c r="V31" s="57"/>
      <c r="W31" s="58"/>
      <c r="X31" s="57"/>
      <c r="Y31" s="59"/>
      <c r="Z31" s="60"/>
      <c r="AA31" s="58"/>
      <c r="AB31" s="61"/>
      <c r="AC31" s="62"/>
      <c r="AD31" s="62"/>
      <c r="AE31" s="57"/>
      <c r="AG31" s="13" t="s">
        <v>132</v>
      </c>
    </row>
    <row r="32" spans="1:33" x14ac:dyDescent="0.35">
      <c r="A32" s="12">
        <v>29</v>
      </c>
      <c r="B32" s="50"/>
      <c r="C32" s="50"/>
      <c r="D32" s="50" t="str">
        <f t="shared" si="4"/>
        <v/>
      </c>
      <c r="E32" s="50" t="str">
        <f t="shared" si="5"/>
        <v/>
      </c>
      <c r="F32" s="51"/>
      <c r="G32" s="51"/>
      <c r="H32" s="52"/>
      <c r="I32" s="53"/>
      <c r="J32" s="52"/>
      <c r="K32" s="64" t="str">
        <f t="shared" ca="1" si="1"/>
        <v/>
      </c>
      <c r="L32" s="54"/>
      <c r="M32" s="55"/>
      <c r="N32" s="56"/>
      <c r="O32" s="54"/>
      <c r="P32" s="56"/>
      <c r="Q32" s="57"/>
      <c r="R32" s="53"/>
      <c r="S32" s="53"/>
      <c r="T32" s="57"/>
      <c r="U32" s="56"/>
      <c r="V32" s="57"/>
      <c r="W32" s="58"/>
      <c r="X32" s="57"/>
      <c r="Y32" s="59"/>
      <c r="Z32" s="60"/>
      <c r="AA32" s="58"/>
      <c r="AB32" s="61"/>
      <c r="AC32" s="62"/>
      <c r="AD32" s="62"/>
      <c r="AE32" s="57"/>
      <c r="AG32" s="13" t="s">
        <v>133</v>
      </c>
    </row>
    <row r="33" spans="1:33" x14ac:dyDescent="0.35">
      <c r="A33" s="12">
        <v>30</v>
      </c>
      <c r="B33" s="50"/>
      <c r="C33" s="50"/>
      <c r="D33" s="50" t="str">
        <f t="shared" si="4"/>
        <v/>
      </c>
      <c r="E33" s="50" t="str">
        <f t="shared" si="5"/>
        <v/>
      </c>
      <c r="F33" s="51"/>
      <c r="G33" s="51"/>
      <c r="H33" s="52"/>
      <c r="I33" s="53"/>
      <c r="J33" s="52"/>
      <c r="K33" s="64" t="str">
        <f t="shared" ca="1" si="1"/>
        <v/>
      </c>
      <c r="L33" s="54"/>
      <c r="M33" s="55"/>
      <c r="N33" s="56"/>
      <c r="O33" s="54"/>
      <c r="P33" s="56"/>
      <c r="Q33" s="57"/>
      <c r="R33" s="53"/>
      <c r="S33" s="53"/>
      <c r="T33" s="57"/>
      <c r="U33" s="56"/>
      <c r="V33" s="57"/>
      <c r="W33" s="58"/>
      <c r="X33" s="57"/>
      <c r="Y33" s="59"/>
      <c r="Z33" s="60"/>
      <c r="AA33" s="58"/>
      <c r="AB33" s="61"/>
      <c r="AC33" s="62"/>
      <c r="AD33" s="62"/>
      <c r="AE33" s="57"/>
      <c r="AG33" s="13" t="s">
        <v>134</v>
      </c>
    </row>
    <row r="34" spans="1:33" x14ac:dyDescent="0.35">
      <c r="A34" s="12">
        <v>31</v>
      </c>
      <c r="B34" s="50"/>
      <c r="C34" s="50"/>
      <c r="D34" s="50" t="str">
        <f t="shared" si="4"/>
        <v/>
      </c>
      <c r="E34" s="50" t="str">
        <f t="shared" si="5"/>
        <v/>
      </c>
      <c r="F34" s="51"/>
      <c r="G34" s="51"/>
      <c r="H34" s="52"/>
      <c r="I34" s="53"/>
      <c r="J34" s="52"/>
      <c r="K34" s="64" t="str">
        <f t="shared" ca="1" si="1"/>
        <v/>
      </c>
      <c r="L34" s="54"/>
      <c r="M34" s="55"/>
      <c r="N34" s="56"/>
      <c r="O34" s="54"/>
      <c r="P34" s="56"/>
      <c r="Q34" s="57"/>
      <c r="R34" s="53"/>
      <c r="S34" s="53"/>
      <c r="T34" s="57"/>
      <c r="U34" s="56"/>
      <c r="V34" s="57"/>
      <c r="W34" s="58"/>
      <c r="X34" s="57"/>
      <c r="Y34" s="59"/>
      <c r="Z34" s="60"/>
      <c r="AA34" s="58"/>
      <c r="AB34" s="61"/>
      <c r="AC34" s="62"/>
      <c r="AD34" s="62"/>
      <c r="AE34" s="57"/>
      <c r="AG34" s="13" t="s">
        <v>135</v>
      </c>
    </row>
    <row r="35" spans="1:33" x14ac:dyDescent="0.35">
      <c r="A35" s="12">
        <v>32</v>
      </c>
      <c r="B35" s="50"/>
      <c r="C35" s="50"/>
      <c r="D35" s="50" t="str">
        <f t="shared" si="4"/>
        <v/>
      </c>
      <c r="E35" s="50" t="str">
        <f t="shared" si="5"/>
        <v/>
      </c>
      <c r="F35" s="51"/>
      <c r="G35" s="51"/>
      <c r="H35" s="52"/>
      <c r="I35" s="53"/>
      <c r="J35" s="52"/>
      <c r="K35" s="64" t="str">
        <f t="shared" ref="K35:K53" ca="1" si="6">IF(J35="","",DATEDIF(J35,TODAY(),"Y"))</f>
        <v/>
      </c>
      <c r="L35" s="54"/>
      <c r="M35" s="55"/>
      <c r="N35" s="56"/>
      <c r="O35" s="54"/>
      <c r="P35" s="56"/>
      <c r="Q35" s="57"/>
      <c r="R35" s="53"/>
      <c r="S35" s="53"/>
      <c r="T35" s="57"/>
      <c r="U35" s="56"/>
      <c r="V35" s="57"/>
      <c r="W35" s="58"/>
      <c r="X35" s="57"/>
      <c r="Y35" s="59"/>
      <c r="Z35" s="60"/>
      <c r="AA35" s="58"/>
      <c r="AB35" s="61"/>
      <c r="AC35" s="62"/>
      <c r="AD35" s="62"/>
      <c r="AE35" s="57"/>
      <c r="AG35" s="13" t="s">
        <v>136</v>
      </c>
    </row>
    <row r="36" spans="1:33" x14ac:dyDescent="0.35">
      <c r="A36" s="12">
        <v>33</v>
      </c>
      <c r="B36" s="50"/>
      <c r="C36" s="50"/>
      <c r="D36" s="50" t="str">
        <f t="shared" si="4"/>
        <v/>
      </c>
      <c r="E36" s="50" t="str">
        <f t="shared" si="5"/>
        <v/>
      </c>
      <c r="F36" s="51"/>
      <c r="G36" s="51"/>
      <c r="H36" s="52"/>
      <c r="I36" s="53"/>
      <c r="J36" s="52"/>
      <c r="K36" s="64" t="str">
        <f t="shared" ca="1" si="6"/>
        <v/>
      </c>
      <c r="L36" s="54"/>
      <c r="M36" s="55"/>
      <c r="N36" s="56"/>
      <c r="O36" s="54"/>
      <c r="P36" s="56"/>
      <c r="Q36" s="57"/>
      <c r="R36" s="53"/>
      <c r="S36" s="53"/>
      <c r="T36" s="57"/>
      <c r="U36" s="56"/>
      <c r="V36" s="57"/>
      <c r="W36" s="58"/>
      <c r="X36" s="57"/>
      <c r="Y36" s="59"/>
      <c r="Z36" s="60"/>
      <c r="AA36" s="58"/>
      <c r="AB36" s="61"/>
      <c r="AC36" s="62"/>
      <c r="AD36" s="62"/>
      <c r="AE36" s="57"/>
      <c r="AG36" s="13" t="s">
        <v>137</v>
      </c>
    </row>
    <row r="37" spans="1:33" x14ac:dyDescent="0.35">
      <c r="A37" s="12">
        <v>34</v>
      </c>
      <c r="B37" s="50"/>
      <c r="C37" s="50"/>
      <c r="D37" s="50" t="str">
        <f t="shared" si="4"/>
        <v/>
      </c>
      <c r="E37" s="50" t="str">
        <f t="shared" si="5"/>
        <v/>
      </c>
      <c r="F37" s="51"/>
      <c r="G37" s="51"/>
      <c r="H37" s="52"/>
      <c r="I37" s="53"/>
      <c r="J37" s="52"/>
      <c r="K37" s="64" t="str">
        <f t="shared" ca="1" si="6"/>
        <v/>
      </c>
      <c r="L37" s="54"/>
      <c r="M37" s="55"/>
      <c r="N37" s="56"/>
      <c r="O37" s="54"/>
      <c r="P37" s="56"/>
      <c r="Q37" s="57"/>
      <c r="R37" s="53"/>
      <c r="S37" s="53"/>
      <c r="T37" s="57"/>
      <c r="U37" s="56"/>
      <c r="V37" s="57"/>
      <c r="W37" s="58"/>
      <c r="X37" s="57"/>
      <c r="Y37" s="59"/>
      <c r="Z37" s="60"/>
      <c r="AA37" s="58"/>
      <c r="AB37" s="61"/>
      <c r="AC37" s="62"/>
      <c r="AD37" s="62"/>
      <c r="AE37" s="57"/>
      <c r="AG37" s="13" t="s">
        <v>186</v>
      </c>
    </row>
    <row r="38" spans="1:33" x14ac:dyDescent="0.35">
      <c r="A38" s="12">
        <v>35</v>
      </c>
      <c r="B38" s="50"/>
      <c r="C38" s="50"/>
      <c r="D38" s="50" t="str">
        <f t="shared" si="4"/>
        <v/>
      </c>
      <c r="E38" s="50" t="str">
        <f t="shared" si="5"/>
        <v/>
      </c>
      <c r="F38" s="51"/>
      <c r="G38" s="51"/>
      <c r="H38" s="52"/>
      <c r="I38" s="53"/>
      <c r="J38" s="52"/>
      <c r="K38" s="64" t="str">
        <f t="shared" ca="1" si="6"/>
        <v/>
      </c>
      <c r="L38" s="54"/>
      <c r="M38" s="55"/>
      <c r="N38" s="56"/>
      <c r="O38" s="54"/>
      <c r="P38" s="56"/>
      <c r="Q38" s="57"/>
      <c r="R38" s="53"/>
      <c r="S38" s="53"/>
      <c r="T38" s="57"/>
      <c r="U38" s="56"/>
      <c r="V38" s="57"/>
      <c r="W38" s="58"/>
      <c r="X38" s="57"/>
      <c r="Y38" s="59"/>
      <c r="Z38" s="60"/>
      <c r="AA38" s="58"/>
      <c r="AB38" s="61"/>
      <c r="AC38" s="62"/>
      <c r="AD38" s="62"/>
      <c r="AE38" s="57"/>
      <c r="AG38" s="13" t="s">
        <v>187</v>
      </c>
    </row>
    <row r="39" spans="1:33" x14ac:dyDescent="0.35">
      <c r="A39" s="12">
        <v>36</v>
      </c>
      <c r="B39" s="50"/>
      <c r="C39" s="50"/>
      <c r="D39" s="50" t="str">
        <f t="shared" si="4"/>
        <v/>
      </c>
      <c r="E39" s="50" t="str">
        <f t="shared" si="5"/>
        <v/>
      </c>
      <c r="F39" s="51"/>
      <c r="G39" s="51"/>
      <c r="H39" s="52"/>
      <c r="I39" s="53"/>
      <c r="J39" s="52"/>
      <c r="K39" s="64" t="str">
        <f t="shared" ca="1" si="6"/>
        <v/>
      </c>
      <c r="L39" s="54"/>
      <c r="M39" s="55"/>
      <c r="N39" s="56"/>
      <c r="O39" s="54"/>
      <c r="P39" s="56"/>
      <c r="Q39" s="57"/>
      <c r="R39" s="53"/>
      <c r="S39" s="53"/>
      <c r="T39" s="57"/>
      <c r="U39" s="56"/>
      <c r="V39" s="57"/>
      <c r="W39" s="58"/>
      <c r="X39" s="57"/>
      <c r="Y39" s="59"/>
      <c r="Z39" s="60"/>
      <c r="AA39" s="58"/>
      <c r="AB39" s="61"/>
      <c r="AC39" s="62"/>
      <c r="AD39" s="62"/>
      <c r="AE39" s="57"/>
      <c r="AG39" s="13" t="s">
        <v>138</v>
      </c>
    </row>
    <row r="40" spans="1:33" x14ac:dyDescent="0.35">
      <c r="A40" s="12">
        <v>37</v>
      </c>
      <c r="B40" s="50"/>
      <c r="C40" s="50"/>
      <c r="D40" s="50" t="str">
        <f t="shared" si="4"/>
        <v/>
      </c>
      <c r="E40" s="50" t="str">
        <f t="shared" si="5"/>
        <v/>
      </c>
      <c r="F40" s="51"/>
      <c r="G40" s="51"/>
      <c r="H40" s="52"/>
      <c r="I40" s="53"/>
      <c r="J40" s="52"/>
      <c r="K40" s="64" t="str">
        <f t="shared" ca="1" si="6"/>
        <v/>
      </c>
      <c r="L40" s="54"/>
      <c r="M40" s="55"/>
      <c r="N40" s="56"/>
      <c r="O40" s="54"/>
      <c r="P40" s="56"/>
      <c r="Q40" s="57"/>
      <c r="R40" s="53"/>
      <c r="S40" s="53"/>
      <c r="T40" s="57"/>
      <c r="U40" s="56"/>
      <c r="V40" s="57"/>
      <c r="W40" s="58"/>
      <c r="X40" s="57"/>
      <c r="Y40" s="59"/>
      <c r="Z40" s="60"/>
      <c r="AA40" s="58"/>
      <c r="AB40" s="61"/>
      <c r="AC40" s="62"/>
      <c r="AD40" s="62"/>
      <c r="AE40" s="57"/>
      <c r="AG40" s="13" t="s">
        <v>139</v>
      </c>
    </row>
    <row r="41" spans="1:33" x14ac:dyDescent="0.35">
      <c r="A41" s="12">
        <v>38</v>
      </c>
      <c r="B41" s="50"/>
      <c r="C41" s="50"/>
      <c r="D41" s="50" t="str">
        <f t="shared" si="4"/>
        <v/>
      </c>
      <c r="E41" s="50" t="str">
        <f t="shared" si="5"/>
        <v/>
      </c>
      <c r="F41" s="51"/>
      <c r="G41" s="51"/>
      <c r="H41" s="52"/>
      <c r="I41" s="53"/>
      <c r="J41" s="52"/>
      <c r="K41" s="64" t="str">
        <f t="shared" ca="1" si="6"/>
        <v/>
      </c>
      <c r="L41" s="54"/>
      <c r="M41" s="55"/>
      <c r="N41" s="56"/>
      <c r="O41" s="54"/>
      <c r="P41" s="56"/>
      <c r="Q41" s="57"/>
      <c r="R41" s="53"/>
      <c r="S41" s="53"/>
      <c r="T41" s="57"/>
      <c r="U41" s="56"/>
      <c r="V41" s="57"/>
      <c r="W41" s="58"/>
      <c r="X41" s="57"/>
      <c r="Y41" s="59"/>
      <c r="Z41" s="60"/>
      <c r="AA41" s="58"/>
      <c r="AB41" s="61"/>
      <c r="AC41" s="62"/>
      <c r="AD41" s="62"/>
      <c r="AE41" s="57"/>
      <c r="AG41" s="13" t="s">
        <v>140</v>
      </c>
    </row>
    <row r="42" spans="1:33" x14ac:dyDescent="0.35">
      <c r="A42" s="12">
        <v>39</v>
      </c>
      <c r="B42" s="50"/>
      <c r="C42" s="50"/>
      <c r="D42" s="50" t="str">
        <f t="shared" si="4"/>
        <v/>
      </c>
      <c r="E42" s="50" t="str">
        <f t="shared" si="5"/>
        <v/>
      </c>
      <c r="F42" s="51"/>
      <c r="G42" s="51"/>
      <c r="H42" s="52"/>
      <c r="I42" s="53"/>
      <c r="J42" s="52"/>
      <c r="K42" s="64" t="str">
        <f t="shared" ca="1" si="6"/>
        <v/>
      </c>
      <c r="L42" s="54"/>
      <c r="M42" s="55"/>
      <c r="N42" s="56"/>
      <c r="O42" s="54"/>
      <c r="P42" s="56"/>
      <c r="Q42" s="57"/>
      <c r="R42" s="53"/>
      <c r="S42" s="53"/>
      <c r="T42" s="57"/>
      <c r="U42" s="56"/>
      <c r="V42" s="57"/>
      <c r="W42" s="58"/>
      <c r="X42" s="57"/>
      <c r="Y42" s="59"/>
      <c r="Z42" s="60"/>
      <c r="AA42" s="58"/>
      <c r="AB42" s="61"/>
      <c r="AC42" s="62"/>
      <c r="AD42" s="62"/>
      <c r="AE42" s="57"/>
      <c r="AG42" s="13" t="s">
        <v>141</v>
      </c>
    </row>
    <row r="43" spans="1:33" x14ac:dyDescent="0.35">
      <c r="A43" s="12">
        <v>40</v>
      </c>
      <c r="B43" s="50"/>
      <c r="C43" s="50"/>
      <c r="D43" s="50" t="str">
        <f t="shared" si="4"/>
        <v/>
      </c>
      <c r="E43" s="50" t="str">
        <f t="shared" si="5"/>
        <v/>
      </c>
      <c r="F43" s="51"/>
      <c r="G43" s="51"/>
      <c r="H43" s="52"/>
      <c r="I43" s="53"/>
      <c r="J43" s="52"/>
      <c r="K43" s="64" t="str">
        <f t="shared" ca="1" si="6"/>
        <v/>
      </c>
      <c r="L43" s="54"/>
      <c r="M43" s="55"/>
      <c r="N43" s="56"/>
      <c r="O43" s="54"/>
      <c r="P43" s="56"/>
      <c r="Q43" s="57"/>
      <c r="R43" s="53"/>
      <c r="S43" s="53"/>
      <c r="T43" s="57"/>
      <c r="U43" s="56"/>
      <c r="V43" s="57"/>
      <c r="W43" s="58"/>
      <c r="X43" s="57"/>
      <c r="Y43" s="59"/>
      <c r="Z43" s="60"/>
      <c r="AA43" s="58"/>
      <c r="AB43" s="61"/>
      <c r="AC43" s="62"/>
      <c r="AD43" s="62"/>
      <c r="AE43" s="57"/>
      <c r="AG43" s="13" t="s">
        <v>142</v>
      </c>
    </row>
    <row r="44" spans="1:33" x14ac:dyDescent="0.35">
      <c r="A44" s="12">
        <v>41</v>
      </c>
      <c r="B44" s="50"/>
      <c r="C44" s="50"/>
      <c r="D44" s="50" t="str">
        <f t="shared" si="4"/>
        <v/>
      </c>
      <c r="E44" s="50" t="str">
        <f t="shared" si="5"/>
        <v/>
      </c>
      <c r="F44" s="51"/>
      <c r="G44" s="51"/>
      <c r="H44" s="52"/>
      <c r="I44" s="53"/>
      <c r="J44" s="52"/>
      <c r="K44" s="64" t="str">
        <f t="shared" ca="1" si="6"/>
        <v/>
      </c>
      <c r="L44" s="54"/>
      <c r="M44" s="55"/>
      <c r="N44" s="56"/>
      <c r="O44" s="54"/>
      <c r="P44" s="56"/>
      <c r="Q44" s="57"/>
      <c r="R44" s="53"/>
      <c r="S44" s="53"/>
      <c r="T44" s="57"/>
      <c r="U44" s="56"/>
      <c r="V44" s="57"/>
      <c r="W44" s="58"/>
      <c r="X44" s="57"/>
      <c r="Y44" s="59"/>
      <c r="Z44" s="60"/>
      <c r="AA44" s="58"/>
      <c r="AB44" s="61"/>
      <c r="AC44" s="62"/>
      <c r="AD44" s="62"/>
      <c r="AE44" s="57"/>
      <c r="AG44" s="13" t="s">
        <v>143</v>
      </c>
    </row>
    <row r="45" spans="1:33" x14ac:dyDescent="0.35">
      <c r="A45" s="12">
        <v>42</v>
      </c>
      <c r="B45" s="50"/>
      <c r="C45" s="50"/>
      <c r="D45" s="50" t="str">
        <f t="shared" si="4"/>
        <v/>
      </c>
      <c r="E45" s="50" t="str">
        <f t="shared" si="5"/>
        <v/>
      </c>
      <c r="F45" s="51"/>
      <c r="G45" s="51"/>
      <c r="H45" s="52"/>
      <c r="I45" s="53"/>
      <c r="J45" s="52"/>
      <c r="K45" s="64" t="str">
        <f t="shared" ca="1" si="6"/>
        <v/>
      </c>
      <c r="L45" s="54"/>
      <c r="M45" s="55"/>
      <c r="N45" s="56"/>
      <c r="O45" s="54"/>
      <c r="P45" s="56"/>
      <c r="Q45" s="57"/>
      <c r="R45" s="53"/>
      <c r="S45" s="53"/>
      <c r="T45" s="57"/>
      <c r="U45" s="56"/>
      <c r="V45" s="57"/>
      <c r="W45" s="58"/>
      <c r="X45" s="57"/>
      <c r="Y45" s="59"/>
      <c r="Z45" s="60"/>
      <c r="AA45" s="58"/>
      <c r="AB45" s="61"/>
      <c r="AC45" s="62"/>
      <c r="AD45" s="62"/>
      <c r="AE45" s="57"/>
      <c r="AG45" s="13" t="s">
        <v>144</v>
      </c>
    </row>
    <row r="46" spans="1:33" x14ac:dyDescent="0.15">
      <c r="A46" s="12">
        <v>43</v>
      </c>
      <c r="B46" s="50"/>
      <c r="C46" s="50"/>
      <c r="D46" s="50" t="str">
        <f t="shared" si="4"/>
        <v/>
      </c>
      <c r="E46" s="50" t="str">
        <f t="shared" si="5"/>
        <v/>
      </c>
      <c r="F46" s="51"/>
      <c r="G46" s="51"/>
      <c r="H46" s="52"/>
      <c r="I46" s="53"/>
      <c r="J46" s="52"/>
      <c r="K46" s="64" t="str">
        <f t="shared" ca="1" si="6"/>
        <v/>
      </c>
      <c r="L46" s="54"/>
      <c r="M46" s="55"/>
      <c r="N46" s="56"/>
      <c r="O46" s="54"/>
      <c r="P46" s="56"/>
      <c r="Q46" s="57"/>
      <c r="R46" s="53"/>
      <c r="S46" s="53"/>
      <c r="T46" s="57"/>
      <c r="U46" s="56"/>
      <c r="V46" s="57"/>
      <c r="W46" s="58"/>
      <c r="X46" s="57"/>
      <c r="Y46" s="59"/>
      <c r="Z46" s="60"/>
      <c r="AA46" s="58"/>
      <c r="AB46" s="61"/>
      <c r="AC46" s="62"/>
      <c r="AD46" s="62"/>
      <c r="AE46" s="57"/>
    </row>
    <row r="47" spans="1:33" x14ac:dyDescent="0.15">
      <c r="A47" s="12">
        <v>44</v>
      </c>
      <c r="B47" s="50"/>
      <c r="C47" s="50"/>
      <c r="D47" s="50" t="str">
        <f t="shared" si="4"/>
        <v/>
      </c>
      <c r="E47" s="50" t="str">
        <f t="shared" si="5"/>
        <v/>
      </c>
      <c r="F47" s="51"/>
      <c r="G47" s="51"/>
      <c r="H47" s="52"/>
      <c r="I47" s="53"/>
      <c r="J47" s="52"/>
      <c r="K47" s="64" t="str">
        <f t="shared" ca="1" si="6"/>
        <v/>
      </c>
      <c r="L47" s="54"/>
      <c r="M47" s="55"/>
      <c r="N47" s="56"/>
      <c r="O47" s="54"/>
      <c r="P47" s="56"/>
      <c r="Q47" s="57"/>
      <c r="R47" s="53"/>
      <c r="S47" s="53"/>
      <c r="T47" s="57"/>
      <c r="U47" s="56"/>
      <c r="V47" s="57"/>
      <c r="W47" s="58"/>
      <c r="X47" s="57"/>
      <c r="Y47" s="59"/>
      <c r="Z47" s="60"/>
      <c r="AA47" s="58"/>
      <c r="AB47" s="61"/>
      <c r="AC47" s="62"/>
      <c r="AD47" s="62"/>
      <c r="AE47" s="57"/>
    </row>
    <row r="48" spans="1:33" x14ac:dyDescent="0.15">
      <c r="A48" s="12">
        <v>45</v>
      </c>
      <c r="B48" s="50"/>
      <c r="C48" s="50"/>
      <c r="D48" s="50" t="str">
        <f t="shared" si="4"/>
        <v/>
      </c>
      <c r="E48" s="50" t="str">
        <f t="shared" si="5"/>
        <v/>
      </c>
      <c r="F48" s="51"/>
      <c r="G48" s="51"/>
      <c r="H48" s="52"/>
      <c r="I48" s="53"/>
      <c r="J48" s="52"/>
      <c r="K48" s="64" t="str">
        <f t="shared" ca="1" si="6"/>
        <v/>
      </c>
      <c r="L48" s="54"/>
      <c r="M48" s="55"/>
      <c r="N48" s="56"/>
      <c r="O48" s="54"/>
      <c r="P48" s="56"/>
      <c r="Q48" s="57"/>
      <c r="R48" s="53"/>
      <c r="S48" s="53"/>
      <c r="T48" s="57"/>
      <c r="U48" s="56"/>
      <c r="V48" s="57"/>
      <c r="W48" s="58"/>
      <c r="X48" s="57"/>
      <c r="Y48" s="59"/>
      <c r="Z48" s="60"/>
      <c r="AA48" s="58"/>
      <c r="AB48" s="61"/>
      <c r="AC48" s="62"/>
      <c r="AD48" s="62"/>
      <c r="AE48" s="57"/>
    </row>
    <row r="49" spans="1:31" x14ac:dyDescent="0.15">
      <c r="A49" s="12">
        <v>46</v>
      </c>
      <c r="B49" s="50"/>
      <c r="C49" s="50"/>
      <c r="D49" s="50" t="str">
        <f t="shared" si="4"/>
        <v/>
      </c>
      <c r="E49" s="50" t="str">
        <f t="shared" si="5"/>
        <v/>
      </c>
      <c r="F49" s="51"/>
      <c r="G49" s="51"/>
      <c r="H49" s="52"/>
      <c r="I49" s="53"/>
      <c r="J49" s="52"/>
      <c r="K49" s="64" t="str">
        <f t="shared" ca="1" si="6"/>
        <v/>
      </c>
      <c r="L49" s="54"/>
      <c r="M49" s="55"/>
      <c r="N49" s="56"/>
      <c r="O49" s="54"/>
      <c r="P49" s="56"/>
      <c r="Q49" s="57"/>
      <c r="R49" s="53"/>
      <c r="S49" s="53"/>
      <c r="T49" s="57"/>
      <c r="U49" s="56"/>
      <c r="V49" s="57"/>
      <c r="W49" s="58"/>
      <c r="X49" s="57"/>
      <c r="Y49" s="59"/>
      <c r="Z49" s="60"/>
      <c r="AA49" s="58"/>
      <c r="AB49" s="61"/>
      <c r="AC49" s="62"/>
      <c r="AD49" s="62"/>
      <c r="AE49" s="57"/>
    </row>
    <row r="50" spans="1:31" x14ac:dyDescent="0.15">
      <c r="A50" s="12">
        <v>47</v>
      </c>
      <c r="B50" s="50"/>
      <c r="C50" s="50"/>
      <c r="D50" s="50" t="str">
        <f t="shared" si="4"/>
        <v/>
      </c>
      <c r="E50" s="50" t="str">
        <f t="shared" si="5"/>
        <v/>
      </c>
      <c r="F50" s="51"/>
      <c r="G50" s="51"/>
      <c r="H50" s="52"/>
      <c r="I50" s="53"/>
      <c r="J50" s="52"/>
      <c r="K50" s="64" t="str">
        <f t="shared" ca="1" si="6"/>
        <v/>
      </c>
      <c r="L50" s="54"/>
      <c r="M50" s="55"/>
      <c r="N50" s="56"/>
      <c r="O50" s="54"/>
      <c r="P50" s="56"/>
      <c r="Q50" s="57"/>
      <c r="R50" s="53"/>
      <c r="S50" s="53"/>
      <c r="T50" s="57"/>
      <c r="U50" s="56"/>
      <c r="V50" s="57"/>
      <c r="W50" s="58"/>
      <c r="X50" s="57"/>
      <c r="Y50" s="59"/>
      <c r="Z50" s="60"/>
      <c r="AA50" s="58"/>
      <c r="AB50" s="61"/>
      <c r="AC50" s="62"/>
      <c r="AD50" s="62"/>
      <c r="AE50" s="57"/>
    </row>
    <row r="51" spans="1:31" x14ac:dyDescent="0.15">
      <c r="A51" s="12">
        <v>48</v>
      </c>
      <c r="B51" s="50"/>
      <c r="C51" s="50"/>
      <c r="D51" s="50" t="str">
        <f t="shared" si="4"/>
        <v/>
      </c>
      <c r="E51" s="50" t="str">
        <f t="shared" si="5"/>
        <v/>
      </c>
      <c r="F51" s="51"/>
      <c r="G51" s="51"/>
      <c r="H51" s="52"/>
      <c r="I51" s="53"/>
      <c r="J51" s="52"/>
      <c r="K51" s="64" t="str">
        <f t="shared" ca="1" si="6"/>
        <v/>
      </c>
      <c r="L51" s="54"/>
      <c r="M51" s="55"/>
      <c r="N51" s="56"/>
      <c r="O51" s="54"/>
      <c r="P51" s="56"/>
      <c r="Q51" s="57"/>
      <c r="R51" s="53"/>
      <c r="S51" s="53"/>
      <c r="T51" s="57"/>
      <c r="U51" s="56"/>
      <c r="V51" s="57"/>
      <c r="W51" s="58"/>
      <c r="X51" s="57"/>
      <c r="Y51" s="59"/>
      <c r="Z51" s="60"/>
      <c r="AA51" s="58"/>
      <c r="AB51" s="61"/>
      <c r="AC51" s="62"/>
      <c r="AD51" s="62"/>
      <c r="AE51" s="57"/>
    </row>
    <row r="52" spans="1:31" x14ac:dyDescent="0.15">
      <c r="A52" s="12">
        <v>49</v>
      </c>
      <c r="B52" s="50"/>
      <c r="C52" s="50"/>
      <c r="D52" s="50" t="str">
        <f t="shared" si="4"/>
        <v/>
      </c>
      <c r="E52" s="50" t="str">
        <f t="shared" si="5"/>
        <v/>
      </c>
      <c r="F52" s="51"/>
      <c r="G52" s="51"/>
      <c r="H52" s="52"/>
      <c r="I52" s="53"/>
      <c r="J52" s="52"/>
      <c r="K52" s="64" t="str">
        <f t="shared" ca="1" si="6"/>
        <v/>
      </c>
      <c r="L52" s="54"/>
      <c r="M52" s="55"/>
      <c r="N52" s="56"/>
      <c r="O52" s="54"/>
      <c r="P52" s="56"/>
      <c r="Q52" s="57"/>
      <c r="R52" s="53"/>
      <c r="S52" s="53"/>
      <c r="T52" s="57"/>
      <c r="U52" s="56"/>
      <c r="V52" s="57"/>
      <c r="W52" s="58"/>
      <c r="X52" s="57"/>
      <c r="Y52" s="59"/>
      <c r="Z52" s="60"/>
      <c r="AA52" s="58"/>
      <c r="AB52" s="61"/>
      <c r="AC52" s="62"/>
      <c r="AD52" s="62"/>
      <c r="AE52" s="57"/>
    </row>
    <row r="53" spans="1:31" x14ac:dyDescent="0.15">
      <c r="A53" s="12">
        <v>50</v>
      </c>
      <c r="B53" s="50"/>
      <c r="C53" s="50"/>
      <c r="D53" s="50" t="str">
        <f t="shared" si="4"/>
        <v/>
      </c>
      <c r="E53" s="50" t="str">
        <f t="shared" si="5"/>
        <v/>
      </c>
      <c r="F53" s="51"/>
      <c r="G53" s="51"/>
      <c r="H53" s="52"/>
      <c r="I53" s="53"/>
      <c r="J53" s="52"/>
      <c r="K53" s="64" t="str">
        <f t="shared" ca="1" si="6"/>
        <v/>
      </c>
      <c r="L53" s="54"/>
      <c r="M53" s="55"/>
      <c r="N53" s="56"/>
      <c r="O53" s="54"/>
      <c r="P53" s="56"/>
      <c r="Q53" s="57"/>
      <c r="R53" s="53"/>
      <c r="S53" s="53"/>
      <c r="T53" s="57"/>
      <c r="U53" s="56"/>
      <c r="V53" s="57"/>
      <c r="W53" s="58"/>
      <c r="X53" s="57"/>
      <c r="Y53" s="59"/>
      <c r="Z53" s="60"/>
      <c r="AA53" s="58"/>
      <c r="AB53" s="61"/>
      <c r="AC53" s="62"/>
      <c r="AD53" s="62"/>
      <c r="AE53" s="57"/>
    </row>
  </sheetData>
  <phoneticPr fontId="1" type="Hiragana"/>
  <dataValidations count="10">
    <dataValidation imeMode="hiragana" allowBlank="1" showInputMessage="1" showErrorMessage="1" sqref="P1 L1:O2 D1:I2 L3:L53 AB3:AD53 AB1:AE2 U1:U53 O3:O53 B1:C53 D3:F53" xr:uid="{7C5E1CD4-5D41-4760-ACAA-D8592566172B}"/>
    <dataValidation imeMode="off" allowBlank="1" showInputMessage="1" showErrorMessage="1" sqref="V1:AA2 N1:N2 H1:J53 P2:P53 Q1:R53 T1:T53 M3:O53 W3:W53" xr:uid="{CB0BF8BD-4D77-42F5-9F1B-936899DC42DF}"/>
    <dataValidation type="list" imeMode="off" allowBlank="1" showInputMessage="1" sqref="X3:X53" xr:uid="{1ABD124A-3767-4DBD-A5CA-9196148465FD}">
      <formula1>"厚生年金,国民年金,受給者"</formula1>
    </dataValidation>
    <dataValidation type="list" imeMode="off" allowBlank="1" showInputMessage="1" sqref="V3:V53" xr:uid="{3B470317-D9AE-42AB-9094-56799E9B630D}">
      <formula1>"健康保険組合,協会けんぽ,建設国保,国民健康保険,適用除外,-"</formula1>
    </dataValidation>
    <dataValidation type="list" allowBlank="1" showInputMessage="1" showErrorMessage="1" sqref="H3:I53" xr:uid="{ABABD8E9-634B-4C08-822D-BA7A5B3F69D6}">
      <formula1>"職,主,未,高"</formula1>
    </dataValidation>
    <dataValidation type="list" allowBlank="1" showInputMessage="1" showErrorMessage="1" sqref="S3:S53" xr:uid="{765FAEBB-6C10-4770-A04C-5A50972CEDCF}">
      <formula1>"A,AB,B,O"</formula1>
    </dataValidation>
    <dataValidation type="list" imeMode="off" allowBlank="1" showInputMessage="1" sqref="AE3" xr:uid="{ECDFA3EE-E93B-4488-B88B-E5916AFD6A94}">
      <formula1>"有,無"</formula1>
    </dataValidation>
    <dataValidation type="list" allowBlank="1" showInputMessage="1" sqref="AE4:AE53" xr:uid="{93205816-AF91-44A0-809D-50D553DE30DD}">
      <formula1>"有,無"</formula1>
    </dataValidation>
    <dataValidation imeMode="off" allowBlank="1" showInputMessage="1" sqref="Y3:Y53" xr:uid="{B641A716-668B-42A5-9E8C-111A36ABF5E6}"/>
    <dataValidation type="list" allowBlank="1" showInputMessage="1" sqref="Z3:Z53" xr:uid="{34E4885C-AB6B-4635-A149-4A97EC0D772C}">
      <formula1>"雇用保険,日雇保険,適用除外"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08B24-5C1F-481C-A1C8-285252691C3B}">
  <dimension ref="A1:AK365"/>
  <sheetViews>
    <sheetView zoomScale="115" zoomScaleNormal="115" workbookViewId="0">
      <selection sqref="A1:C1"/>
    </sheetView>
  </sheetViews>
  <sheetFormatPr defaultRowHeight="24.95" customHeight="1" x14ac:dyDescent="0.15"/>
  <cols>
    <col min="1" max="1" width="3.7109375" style="28" customWidth="1"/>
    <col min="2" max="2" width="18.28515625" style="28" customWidth="1"/>
    <col min="3" max="3" width="10.5703125" style="28" customWidth="1"/>
    <col min="4" max="4" width="5.5703125" style="28" customWidth="1"/>
    <col min="5" max="6" width="14.5703125" style="28" customWidth="1"/>
    <col min="7" max="7" width="30.7109375" style="28" customWidth="1"/>
    <col min="8" max="8" width="15.42578125" style="30" customWidth="1"/>
    <col min="9" max="9" width="15.7109375" style="28" customWidth="1"/>
    <col min="10" max="10" width="7" style="28" customWidth="1"/>
    <col min="11" max="11" width="15.5703125" style="28" customWidth="1"/>
    <col min="12" max="13" width="9.140625" style="28"/>
    <col min="14" max="28" width="2.7109375" style="28" customWidth="1"/>
    <col min="29" max="34" width="2.85546875" style="28" customWidth="1"/>
    <col min="35" max="35" width="8.28515625" style="28" customWidth="1"/>
    <col min="36" max="16384" width="9.140625" style="28"/>
  </cols>
  <sheetData>
    <row r="1" spans="1:35" ht="24.75" customHeight="1" x14ac:dyDescent="0.15">
      <c r="A1" s="206" t="s">
        <v>0</v>
      </c>
      <c r="B1" s="207"/>
      <c r="C1" s="208"/>
      <c r="D1" s="15"/>
      <c r="E1" s="15"/>
      <c r="F1" s="15"/>
      <c r="G1" s="15"/>
      <c r="H1" s="15"/>
      <c r="I1" s="15"/>
      <c r="J1" s="15"/>
      <c r="K1" s="15"/>
      <c r="L1" s="15"/>
      <c r="M1" s="15"/>
      <c r="N1" s="15"/>
      <c r="O1" s="15"/>
      <c r="P1" s="15"/>
      <c r="Q1" s="15"/>
      <c r="R1" s="15"/>
      <c r="S1" s="15"/>
      <c r="T1" s="15"/>
      <c r="U1" s="15"/>
      <c r="V1" s="209" t="s">
        <v>1</v>
      </c>
      <c r="W1" s="210"/>
      <c r="X1" s="211"/>
      <c r="Y1" s="215"/>
      <c r="Z1" s="216"/>
      <c r="AA1" s="216"/>
      <c r="AB1" s="216"/>
      <c r="AC1" s="216"/>
      <c r="AD1" s="216"/>
      <c r="AE1" s="216"/>
      <c r="AF1" s="216"/>
      <c r="AG1" s="216"/>
      <c r="AH1" s="216"/>
      <c r="AI1" s="217"/>
    </row>
    <row r="2" spans="1:35" ht="24.75" customHeight="1" x14ac:dyDescent="0.15">
      <c r="A2" s="15"/>
      <c r="B2" s="15"/>
      <c r="C2" s="15"/>
      <c r="D2" s="15"/>
      <c r="E2" s="15"/>
      <c r="F2" s="15"/>
      <c r="G2" s="15"/>
      <c r="H2" s="15"/>
      <c r="I2" s="15"/>
      <c r="J2" s="15"/>
      <c r="K2" s="15"/>
      <c r="L2" s="15"/>
      <c r="M2" s="15"/>
      <c r="N2" s="15"/>
      <c r="O2" s="15"/>
      <c r="P2" s="15"/>
      <c r="Q2" s="15"/>
      <c r="R2" s="15"/>
      <c r="S2" s="15"/>
      <c r="T2" s="15"/>
      <c r="U2" s="15"/>
      <c r="V2" s="212"/>
      <c r="W2" s="213"/>
      <c r="X2" s="214"/>
      <c r="Y2" s="218"/>
      <c r="Z2" s="219"/>
      <c r="AA2" s="219"/>
      <c r="AB2" s="219"/>
      <c r="AC2" s="219"/>
      <c r="AD2" s="219"/>
      <c r="AE2" s="219"/>
      <c r="AF2" s="219"/>
      <c r="AG2" s="219"/>
      <c r="AH2" s="219"/>
      <c r="AI2" s="220"/>
    </row>
    <row r="3" spans="1:35" ht="26.25" customHeight="1" x14ac:dyDescent="0.2">
      <c r="A3" s="15"/>
      <c r="B3" s="15"/>
      <c r="C3" s="15"/>
      <c r="D3" s="15"/>
      <c r="E3" s="221" t="s">
        <v>2</v>
      </c>
      <c r="F3" s="221"/>
      <c r="G3" s="221"/>
      <c r="H3" s="221"/>
      <c r="I3" s="221"/>
      <c r="J3" s="221"/>
      <c r="K3" s="221"/>
      <c r="L3" s="221"/>
      <c r="M3" s="221"/>
      <c r="N3" s="221"/>
      <c r="O3" s="221"/>
      <c r="P3" s="221"/>
      <c r="Q3" s="221"/>
      <c r="R3" s="221"/>
      <c r="S3" s="221"/>
      <c r="T3" s="221"/>
      <c r="U3" s="221"/>
      <c r="V3" s="221"/>
      <c r="W3" s="221"/>
      <c r="X3" s="221"/>
      <c r="Y3" s="15"/>
      <c r="Z3" s="15"/>
      <c r="AA3" s="15"/>
      <c r="AB3" s="15"/>
      <c r="AC3" s="222" t="str">
        <f>IF(基本情報!B3="",IF(基本情報!B3="","令和　 年　 月　 日",基本情報!B3),基本情報!B3)</f>
        <v>令和　 年　 月　 日</v>
      </c>
      <c r="AD3" s="222"/>
      <c r="AE3" s="222"/>
      <c r="AF3" s="222"/>
      <c r="AG3" s="222"/>
      <c r="AH3" s="222"/>
      <c r="AI3" s="222"/>
    </row>
    <row r="4" spans="1:35" ht="26.25" customHeight="1" x14ac:dyDescent="0.15">
      <c r="A4" s="15"/>
      <c r="B4" s="15"/>
      <c r="C4" s="15"/>
      <c r="D4" s="15"/>
      <c r="E4" s="15"/>
      <c r="F4" s="15"/>
      <c r="G4" s="15"/>
      <c r="H4" s="15"/>
      <c r="I4" s="223">
        <f ca="1">IF(基本情報!B2="",TODAY(),基本情報!B2)</f>
        <v>43938</v>
      </c>
      <c r="J4" s="223"/>
      <c r="K4" s="223"/>
      <c r="L4" s="15"/>
      <c r="M4" s="15"/>
      <c r="N4" s="15"/>
      <c r="O4" s="15"/>
      <c r="P4" s="15"/>
      <c r="Q4" s="15"/>
      <c r="R4" s="15"/>
      <c r="S4" s="15"/>
      <c r="T4" s="15"/>
      <c r="U4" s="15"/>
      <c r="V4" s="15"/>
      <c r="W4" s="15"/>
      <c r="X4" s="15"/>
      <c r="Y4" s="15"/>
      <c r="Z4" s="15"/>
      <c r="AA4" s="15"/>
      <c r="AB4" s="15"/>
      <c r="AC4" s="15"/>
      <c r="AD4" s="15"/>
      <c r="AE4" s="15"/>
      <c r="AF4" s="15"/>
      <c r="AG4" s="15"/>
      <c r="AH4" s="15"/>
      <c r="AI4" s="15"/>
    </row>
    <row r="5" spans="1:35" ht="22.5" customHeight="1" x14ac:dyDescent="0.15">
      <c r="A5" s="15"/>
      <c r="B5" s="16" t="s">
        <v>3</v>
      </c>
      <c r="C5" s="203" t="str">
        <f>基本情報!B4&amp;""</f>
        <v/>
      </c>
      <c r="D5" s="203"/>
      <c r="E5" s="203"/>
      <c r="F5" s="203"/>
      <c r="G5" s="15"/>
      <c r="H5" s="204" t="s">
        <v>4</v>
      </c>
      <c r="I5" s="204"/>
      <c r="J5" s="204"/>
      <c r="K5" s="204"/>
      <c r="L5" s="15"/>
      <c r="M5" s="15"/>
      <c r="N5" s="15"/>
      <c r="O5" s="15"/>
      <c r="P5" s="15"/>
      <c r="Q5" s="15"/>
      <c r="R5" s="15"/>
      <c r="S5" s="15"/>
      <c r="T5" s="15"/>
      <c r="U5" s="15"/>
      <c r="V5" s="15"/>
      <c r="W5" s="15"/>
      <c r="X5" s="15"/>
      <c r="Y5" s="15"/>
      <c r="Z5" s="15"/>
      <c r="AA5" s="15"/>
      <c r="AB5" s="15"/>
      <c r="AC5" s="15"/>
      <c r="AD5" s="15"/>
      <c r="AE5" s="15"/>
      <c r="AF5" s="15"/>
      <c r="AG5" s="15"/>
      <c r="AH5" s="15"/>
      <c r="AI5" s="15"/>
    </row>
    <row r="6" spans="1:35" ht="22.5" customHeight="1" x14ac:dyDescent="0.15">
      <c r="A6" s="15"/>
      <c r="B6" s="16" t="s">
        <v>5</v>
      </c>
      <c r="C6" s="203" t="str">
        <f>基本情報!B5&amp;""</f>
        <v/>
      </c>
      <c r="D6" s="203"/>
      <c r="E6" s="203"/>
      <c r="F6" s="203"/>
      <c r="G6" s="15"/>
      <c r="H6" s="204"/>
      <c r="I6" s="204"/>
      <c r="J6" s="204"/>
      <c r="K6" s="204"/>
      <c r="L6" s="15"/>
      <c r="M6" s="15"/>
      <c r="N6" s="15"/>
      <c r="O6" s="15"/>
      <c r="P6" s="15"/>
      <c r="Q6" s="15"/>
      <c r="R6" s="15"/>
      <c r="S6" s="15"/>
      <c r="T6" s="15"/>
      <c r="U6" s="15"/>
      <c r="V6" s="15"/>
      <c r="W6" s="15"/>
      <c r="X6" s="15"/>
      <c r="Y6" s="15"/>
      <c r="Z6" s="15"/>
      <c r="AA6" s="15"/>
      <c r="AB6" s="15"/>
      <c r="AC6" s="15"/>
      <c r="AD6" s="15"/>
      <c r="AE6" s="15"/>
      <c r="AF6" s="15"/>
      <c r="AG6" s="15"/>
      <c r="AH6" s="15"/>
      <c r="AI6" s="15"/>
    </row>
    <row r="7" spans="1:35" ht="22.5" customHeight="1" x14ac:dyDescent="0.15">
      <c r="A7" s="15"/>
      <c r="B7" s="15"/>
      <c r="C7" s="15"/>
      <c r="D7" s="15"/>
      <c r="E7" s="15"/>
      <c r="F7" s="15"/>
      <c r="G7" s="15"/>
      <c r="H7" s="15"/>
      <c r="I7" s="17" t="s">
        <v>6</v>
      </c>
      <c r="J7" s="188" t="str">
        <f>基本情報!B6&amp;""</f>
        <v/>
      </c>
      <c r="K7" s="188"/>
      <c r="L7" s="188"/>
      <c r="M7" s="15"/>
      <c r="N7" s="15"/>
      <c r="O7" s="15"/>
      <c r="P7" s="18" t="s">
        <v>150</v>
      </c>
      <c r="Q7" s="19"/>
      <c r="R7" s="18" t="s">
        <v>52</v>
      </c>
      <c r="S7" s="18"/>
      <c r="T7" s="205" t="s">
        <v>51</v>
      </c>
      <c r="U7" s="205"/>
      <c r="V7" s="205"/>
      <c r="W7" s="205"/>
      <c r="X7" s="188" t="str">
        <f>基本情報!B8&amp;""</f>
        <v/>
      </c>
      <c r="Y7" s="188"/>
      <c r="Z7" s="188"/>
      <c r="AA7" s="188"/>
      <c r="AB7" s="188"/>
      <c r="AC7" s="188"/>
      <c r="AD7" s="188"/>
      <c r="AE7" s="188"/>
      <c r="AF7" s="188"/>
      <c r="AG7" s="188"/>
      <c r="AH7" s="15"/>
      <c r="AI7" s="15"/>
    </row>
    <row r="8" spans="1:35" ht="22.5" customHeight="1" x14ac:dyDescent="0.15">
      <c r="A8" s="15"/>
      <c r="B8" s="15"/>
      <c r="C8" s="15"/>
      <c r="D8" s="15"/>
      <c r="E8" s="15"/>
      <c r="F8" s="15"/>
      <c r="G8" s="15"/>
      <c r="H8" s="15"/>
      <c r="I8" s="20" t="s">
        <v>7</v>
      </c>
      <c r="J8" s="186" t="str">
        <f>基本情報!B7&amp;""</f>
        <v/>
      </c>
      <c r="K8" s="186"/>
      <c r="L8" s="186"/>
      <c r="M8" s="21" t="s">
        <v>8</v>
      </c>
      <c r="N8" s="15"/>
      <c r="O8" s="15"/>
      <c r="P8" s="22"/>
      <c r="Q8" s="18"/>
      <c r="R8" s="18"/>
      <c r="S8" s="23"/>
      <c r="T8" s="187" t="s">
        <v>7</v>
      </c>
      <c r="U8" s="187"/>
      <c r="V8" s="187"/>
      <c r="W8" s="187"/>
      <c r="X8" s="188" t="str">
        <f>基本情報!B9&amp;""</f>
        <v/>
      </c>
      <c r="Y8" s="188"/>
      <c r="Z8" s="188"/>
      <c r="AA8" s="188"/>
      <c r="AB8" s="188"/>
      <c r="AC8" s="188"/>
      <c r="AD8" s="188"/>
      <c r="AE8" s="188"/>
      <c r="AF8" s="188"/>
      <c r="AG8" s="188"/>
      <c r="AH8" s="21" t="s">
        <v>8</v>
      </c>
      <c r="AI8" s="15"/>
    </row>
    <row r="9" spans="1:35" ht="9" customHeight="1" x14ac:dyDescent="0.15">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row>
    <row r="10" spans="1:35" ht="7.5" customHeight="1" x14ac:dyDescent="0.15">
      <c r="A10" s="189" t="s">
        <v>9</v>
      </c>
      <c r="B10" s="192" t="s">
        <v>10</v>
      </c>
      <c r="C10" s="194" t="s">
        <v>11</v>
      </c>
      <c r="D10" s="197" t="s">
        <v>12</v>
      </c>
      <c r="E10" s="147" t="s">
        <v>13</v>
      </c>
      <c r="F10" s="147" t="s">
        <v>14</v>
      </c>
      <c r="G10" s="200" t="s">
        <v>15</v>
      </c>
      <c r="H10" s="170" t="s">
        <v>16</v>
      </c>
      <c r="I10" s="173" t="s">
        <v>17</v>
      </c>
      <c r="J10" s="174" t="s">
        <v>18</v>
      </c>
      <c r="K10" s="173" t="s">
        <v>19</v>
      </c>
      <c r="L10" s="177" t="s">
        <v>20</v>
      </c>
      <c r="M10" s="178"/>
      <c r="N10" s="147" t="s">
        <v>21</v>
      </c>
      <c r="O10" s="148"/>
      <c r="P10" s="148"/>
      <c r="Q10" s="148"/>
      <c r="R10" s="148"/>
      <c r="S10" s="148"/>
      <c r="T10" s="148"/>
      <c r="U10" s="148"/>
      <c r="V10" s="148"/>
      <c r="W10" s="148"/>
      <c r="X10" s="148"/>
      <c r="Y10" s="148"/>
      <c r="Z10" s="148"/>
      <c r="AA10" s="148"/>
      <c r="AB10" s="149"/>
      <c r="AC10" s="147" t="s">
        <v>22</v>
      </c>
      <c r="AD10" s="148"/>
      <c r="AE10" s="148"/>
      <c r="AF10" s="148"/>
      <c r="AG10" s="148"/>
      <c r="AH10" s="149"/>
      <c r="AI10" s="156" t="s">
        <v>23</v>
      </c>
    </row>
    <row r="11" spans="1:35" ht="7.5" customHeight="1" x14ac:dyDescent="0.15">
      <c r="A11" s="190"/>
      <c r="B11" s="193"/>
      <c r="C11" s="195"/>
      <c r="D11" s="198"/>
      <c r="E11" s="150"/>
      <c r="F11" s="150"/>
      <c r="G11" s="201"/>
      <c r="H11" s="171"/>
      <c r="I11" s="168"/>
      <c r="J11" s="175"/>
      <c r="K11" s="168"/>
      <c r="L11" s="161"/>
      <c r="M11" s="162"/>
      <c r="N11" s="150"/>
      <c r="O11" s="151"/>
      <c r="P11" s="151"/>
      <c r="Q11" s="151"/>
      <c r="R11" s="151"/>
      <c r="S11" s="151"/>
      <c r="T11" s="151"/>
      <c r="U11" s="151"/>
      <c r="V11" s="151"/>
      <c r="W11" s="151"/>
      <c r="X11" s="151"/>
      <c r="Y11" s="151"/>
      <c r="Z11" s="151"/>
      <c r="AA11" s="151"/>
      <c r="AB11" s="152"/>
      <c r="AC11" s="150"/>
      <c r="AD11" s="151"/>
      <c r="AE11" s="151"/>
      <c r="AF11" s="151"/>
      <c r="AG11" s="151"/>
      <c r="AH11" s="152"/>
      <c r="AI11" s="157"/>
    </row>
    <row r="12" spans="1:35" ht="7.5" customHeight="1" x14ac:dyDescent="0.15">
      <c r="A12" s="190"/>
      <c r="B12" s="150" t="s">
        <v>24</v>
      </c>
      <c r="C12" s="195"/>
      <c r="D12" s="198"/>
      <c r="E12" s="153"/>
      <c r="F12" s="153"/>
      <c r="G12" s="202"/>
      <c r="H12" s="172"/>
      <c r="I12" s="169"/>
      <c r="J12" s="175"/>
      <c r="K12" s="169"/>
      <c r="L12" s="159" t="s">
        <v>25</v>
      </c>
      <c r="M12" s="160"/>
      <c r="N12" s="153"/>
      <c r="O12" s="154"/>
      <c r="P12" s="154"/>
      <c r="Q12" s="154"/>
      <c r="R12" s="154"/>
      <c r="S12" s="154"/>
      <c r="T12" s="154"/>
      <c r="U12" s="154"/>
      <c r="V12" s="154"/>
      <c r="W12" s="154"/>
      <c r="X12" s="154"/>
      <c r="Y12" s="154"/>
      <c r="Z12" s="154"/>
      <c r="AA12" s="154"/>
      <c r="AB12" s="155"/>
      <c r="AC12" s="153"/>
      <c r="AD12" s="154"/>
      <c r="AE12" s="154"/>
      <c r="AF12" s="154"/>
      <c r="AG12" s="154"/>
      <c r="AH12" s="155"/>
      <c r="AI12" s="157"/>
    </row>
    <row r="13" spans="1:35" ht="7.5" customHeight="1" x14ac:dyDescent="0.15">
      <c r="A13" s="190"/>
      <c r="B13" s="150"/>
      <c r="C13" s="195"/>
      <c r="D13" s="198"/>
      <c r="E13" s="150" t="s">
        <v>26</v>
      </c>
      <c r="F13" s="150" t="s">
        <v>27</v>
      </c>
      <c r="G13" s="163" t="s">
        <v>28</v>
      </c>
      <c r="H13" s="165" t="s">
        <v>29</v>
      </c>
      <c r="I13" s="168" t="s">
        <v>30</v>
      </c>
      <c r="J13" s="175"/>
      <c r="K13" s="168" t="s">
        <v>31</v>
      </c>
      <c r="L13" s="161"/>
      <c r="M13" s="162"/>
      <c r="N13" s="179" t="s">
        <v>32</v>
      </c>
      <c r="O13" s="180"/>
      <c r="P13" s="180"/>
      <c r="Q13" s="180"/>
      <c r="R13" s="180"/>
      <c r="S13" s="183" t="s">
        <v>33</v>
      </c>
      <c r="T13" s="184"/>
      <c r="U13" s="184"/>
      <c r="V13" s="184"/>
      <c r="W13" s="185"/>
      <c r="X13" s="151" t="s">
        <v>34</v>
      </c>
      <c r="Y13" s="151"/>
      <c r="Z13" s="151"/>
      <c r="AA13" s="151"/>
      <c r="AB13" s="152"/>
      <c r="AC13" s="224" t="s">
        <v>35</v>
      </c>
      <c r="AD13" s="166"/>
      <c r="AE13" s="166"/>
      <c r="AF13" s="166"/>
      <c r="AG13" s="166"/>
      <c r="AH13" s="225"/>
      <c r="AI13" s="157"/>
    </row>
    <row r="14" spans="1:35" ht="7.5" customHeight="1" x14ac:dyDescent="0.15">
      <c r="A14" s="190"/>
      <c r="B14" s="150"/>
      <c r="C14" s="195"/>
      <c r="D14" s="198"/>
      <c r="E14" s="150"/>
      <c r="F14" s="150"/>
      <c r="G14" s="163"/>
      <c r="H14" s="166"/>
      <c r="I14" s="168"/>
      <c r="J14" s="175"/>
      <c r="K14" s="168"/>
      <c r="L14" s="159" t="s">
        <v>36</v>
      </c>
      <c r="M14" s="160"/>
      <c r="N14" s="179"/>
      <c r="O14" s="180"/>
      <c r="P14" s="180"/>
      <c r="Q14" s="180"/>
      <c r="R14" s="180"/>
      <c r="S14" s="150"/>
      <c r="T14" s="151"/>
      <c r="U14" s="151"/>
      <c r="V14" s="151"/>
      <c r="W14" s="152"/>
      <c r="X14" s="151"/>
      <c r="Y14" s="151"/>
      <c r="Z14" s="151"/>
      <c r="AA14" s="151"/>
      <c r="AB14" s="152"/>
      <c r="AC14" s="224"/>
      <c r="AD14" s="166"/>
      <c r="AE14" s="166"/>
      <c r="AF14" s="166"/>
      <c r="AG14" s="166"/>
      <c r="AH14" s="225"/>
      <c r="AI14" s="157"/>
    </row>
    <row r="15" spans="1:35" ht="7.5" customHeight="1" x14ac:dyDescent="0.15">
      <c r="A15" s="191"/>
      <c r="B15" s="153"/>
      <c r="C15" s="196"/>
      <c r="D15" s="199"/>
      <c r="E15" s="153"/>
      <c r="F15" s="153"/>
      <c r="G15" s="164"/>
      <c r="H15" s="167"/>
      <c r="I15" s="169"/>
      <c r="J15" s="176"/>
      <c r="K15" s="169"/>
      <c r="L15" s="161"/>
      <c r="M15" s="162"/>
      <c r="N15" s="181"/>
      <c r="O15" s="182"/>
      <c r="P15" s="182"/>
      <c r="Q15" s="182"/>
      <c r="R15" s="182"/>
      <c r="S15" s="153"/>
      <c r="T15" s="154"/>
      <c r="U15" s="154"/>
      <c r="V15" s="154"/>
      <c r="W15" s="155"/>
      <c r="X15" s="154"/>
      <c r="Y15" s="154"/>
      <c r="Z15" s="154"/>
      <c r="AA15" s="154"/>
      <c r="AB15" s="155"/>
      <c r="AC15" s="161"/>
      <c r="AD15" s="167"/>
      <c r="AE15" s="167"/>
      <c r="AF15" s="167"/>
      <c r="AG15" s="167"/>
      <c r="AH15" s="162"/>
      <c r="AI15" s="158"/>
    </row>
    <row r="16" spans="1:35" ht="8.25" customHeight="1" x14ac:dyDescent="0.15">
      <c r="A16" s="93">
        <v>1</v>
      </c>
      <c r="B16" s="96" t="str">
        <f>VLOOKUP($A16,入力用!$A$4:$AD$53,4,0)&amp;" "&amp;VLOOKUP($A16,入力用!$A$4:$AD$53,5,0)&amp;""</f>
        <v xml:space="preserve"> </v>
      </c>
      <c r="C16" s="90" t="str">
        <f>VLOOKUP($A16,入力用!$A$4:$AD$53,6,0)&amp;""</f>
        <v/>
      </c>
      <c r="D16" s="99" t="str">
        <f>VLOOKUP($A16,入力用!$A$4:$AD$53,7,0)&amp;""</f>
        <v/>
      </c>
      <c r="E16" s="102" t="str">
        <f>IF(入力用!H4="","",VLOOKUP($A16,入力用!$A$4:$AD$53,8,0))</f>
        <v/>
      </c>
      <c r="F16" s="102" t="str">
        <f>IF(入力用!J4="","",VLOOKUP($A16,入力用!$A$4:$AD$53,10,0))</f>
        <v/>
      </c>
      <c r="G16" s="77" t="str">
        <f>VLOOKUP($A16,入力用!$A$4:$AD$53,12,0)&amp;VLOOKUP($A16,入力用!$A$4:$AD$53,13,0)&amp;""</f>
        <v/>
      </c>
      <c r="H16" s="81" t="str">
        <f>VLOOKUP($A16,入力用!$A$4:$AD$53,14,0)&amp;""</f>
        <v/>
      </c>
      <c r="I16" s="84" t="str">
        <f>IF(入力用!Q4="","",VLOOKUP($A16,入力用!$A$4:$AD$53,17,0))</f>
        <v/>
      </c>
      <c r="J16" s="87" t="str">
        <f>VLOOKUP($A16,入力用!$A$4:$AD$53,19,0)&amp;""</f>
        <v/>
      </c>
      <c r="K16" s="84" t="str">
        <f>IF(入力用!T4="","",VLOOKUP($A16,入力用!$A$4:$AD$53,20,0))</f>
        <v/>
      </c>
      <c r="L16" s="90" t="str">
        <f>VLOOKUP($A16,入力用!$A$4:$AD$53,22,0)&amp;""</f>
        <v/>
      </c>
      <c r="M16" s="77" t="str">
        <f>VLOOKUP($A16,入力用!$A$4:$AD$53,23,0)&amp;""</f>
        <v/>
      </c>
      <c r="N16" s="114" t="str">
        <f>VLOOKUP($A16,入力用!$A$4:$AD$53,28,0)&amp;""</f>
        <v/>
      </c>
      <c r="O16" s="115"/>
      <c r="P16" s="115"/>
      <c r="Q16" s="115"/>
      <c r="R16" s="115"/>
      <c r="S16" s="120" t="str">
        <f>VLOOKUP($A16,入力用!$A$4:$AD$53,29,0)&amp;""</f>
        <v/>
      </c>
      <c r="T16" s="121"/>
      <c r="U16" s="121"/>
      <c r="V16" s="121"/>
      <c r="W16" s="122"/>
      <c r="X16" s="121" t="str">
        <f>VLOOKUP($A16,入力用!$A$4:$AD$53,30,0)&amp;""</f>
        <v/>
      </c>
      <c r="Y16" s="121"/>
      <c r="Z16" s="121"/>
      <c r="AA16" s="121"/>
      <c r="AB16" s="122"/>
      <c r="AC16" s="68" t="s">
        <v>151</v>
      </c>
      <c r="AD16" s="69"/>
      <c r="AE16" s="69"/>
      <c r="AF16" s="69"/>
      <c r="AG16" s="69"/>
      <c r="AH16" s="70"/>
      <c r="AI16" s="65" t="str">
        <f>VLOOKUP($A16,入力用!$A$4:$AE$53,31,0)&amp;""</f>
        <v/>
      </c>
    </row>
    <row r="17" spans="1:35" ht="8.25" customHeight="1" x14ac:dyDescent="0.15">
      <c r="A17" s="94"/>
      <c r="B17" s="97"/>
      <c r="C17" s="98"/>
      <c r="D17" s="100"/>
      <c r="E17" s="103"/>
      <c r="F17" s="103"/>
      <c r="G17" s="79"/>
      <c r="H17" s="82"/>
      <c r="I17" s="85"/>
      <c r="J17" s="88"/>
      <c r="K17" s="85"/>
      <c r="L17" s="91"/>
      <c r="M17" s="80"/>
      <c r="N17" s="116"/>
      <c r="O17" s="117"/>
      <c r="P17" s="117"/>
      <c r="Q17" s="117"/>
      <c r="R17" s="117"/>
      <c r="S17" s="123"/>
      <c r="T17" s="124"/>
      <c r="U17" s="124"/>
      <c r="V17" s="124"/>
      <c r="W17" s="125"/>
      <c r="X17" s="124"/>
      <c r="Y17" s="124"/>
      <c r="Z17" s="124"/>
      <c r="AA17" s="124"/>
      <c r="AB17" s="125"/>
      <c r="AC17" s="71"/>
      <c r="AD17" s="142"/>
      <c r="AE17" s="142"/>
      <c r="AF17" s="142"/>
      <c r="AG17" s="142"/>
      <c r="AH17" s="73"/>
      <c r="AI17" s="66"/>
    </row>
    <row r="18" spans="1:35" ht="8.25" customHeight="1" x14ac:dyDescent="0.15">
      <c r="A18" s="94"/>
      <c r="B18" s="107" t="str">
        <f>VLOOKUP($A16,入力用!$A$4:$AD$53,2,0)&amp;" "&amp;VLOOKUP($A16,入力用!$A$4:$AD$53,3,0)&amp;""</f>
        <v xml:space="preserve"> </v>
      </c>
      <c r="C18" s="98"/>
      <c r="D18" s="100"/>
      <c r="E18" s="104"/>
      <c r="F18" s="104"/>
      <c r="G18" s="80"/>
      <c r="H18" s="83"/>
      <c r="I18" s="86"/>
      <c r="J18" s="88"/>
      <c r="K18" s="86"/>
      <c r="L18" s="90" t="str">
        <f>VLOOKUP($A16,入力用!$A$4:$AD$53,24,0)&amp;""</f>
        <v/>
      </c>
      <c r="M18" s="77" t="str">
        <f>VLOOKUP($A16,入力用!$A$4:$AD$53,25,0)&amp;""</f>
        <v/>
      </c>
      <c r="N18" s="116"/>
      <c r="O18" s="117"/>
      <c r="P18" s="117"/>
      <c r="Q18" s="117"/>
      <c r="R18" s="117"/>
      <c r="S18" s="123"/>
      <c r="T18" s="124"/>
      <c r="U18" s="124"/>
      <c r="V18" s="124"/>
      <c r="W18" s="125"/>
      <c r="X18" s="124"/>
      <c r="Y18" s="124"/>
      <c r="Z18" s="124"/>
      <c r="AA18" s="124"/>
      <c r="AB18" s="125"/>
      <c r="AC18" s="139"/>
      <c r="AD18" s="140"/>
      <c r="AE18" s="140"/>
      <c r="AF18" s="140"/>
      <c r="AG18" s="140"/>
      <c r="AH18" s="141"/>
      <c r="AI18" s="66"/>
    </row>
    <row r="19" spans="1:35" ht="8.25" customHeight="1" x14ac:dyDescent="0.15">
      <c r="A19" s="94"/>
      <c r="B19" s="108"/>
      <c r="C19" s="98"/>
      <c r="D19" s="100"/>
      <c r="E19" s="98" t="str">
        <f>IF(入力用!I4="","",VLOOKUP($A16,入力用!$A$4:$AD$53,9,0)&amp;"年")</f>
        <v/>
      </c>
      <c r="F19" s="98" t="str">
        <f ca="1">IF(入力用!K4="","",VLOOKUP($A16,入力用!$A$4:$AD$53,11,0)&amp;"歳")</f>
        <v/>
      </c>
      <c r="G19" s="79" t="str">
        <f>VLOOKUP($A16,入力用!$A$4:$AD$53,15,0)&amp;""</f>
        <v/>
      </c>
      <c r="H19" s="82" t="str">
        <f>VLOOKUP($A16,入力用!$A$4:$AD$53,16,0)&amp;""</f>
        <v/>
      </c>
      <c r="I19" s="112" t="str">
        <f>VLOOKUP($A16,入力用!$A$4:$AD$53,18,0)&amp;""</f>
        <v/>
      </c>
      <c r="J19" s="88"/>
      <c r="K19" s="112" t="str">
        <f>VLOOKUP($A16,入力用!$A$4:$AD$53,21,0)&amp;""</f>
        <v/>
      </c>
      <c r="L19" s="91"/>
      <c r="M19" s="80"/>
      <c r="N19" s="116"/>
      <c r="O19" s="117"/>
      <c r="P19" s="117"/>
      <c r="Q19" s="117"/>
      <c r="R19" s="117"/>
      <c r="S19" s="123"/>
      <c r="T19" s="124"/>
      <c r="U19" s="124"/>
      <c r="V19" s="124"/>
      <c r="W19" s="125"/>
      <c r="X19" s="124"/>
      <c r="Y19" s="124"/>
      <c r="Z19" s="124"/>
      <c r="AA19" s="124"/>
      <c r="AB19" s="125"/>
      <c r="AC19" s="68" t="s">
        <v>152</v>
      </c>
      <c r="AD19" s="69"/>
      <c r="AE19" s="69"/>
      <c r="AF19" s="69"/>
      <c r="AG19" s="69"/>
      <c r="AH19" s="70"/>
      <c r="AI19" s="66"/>
    </row>
    <row r="20" spans="1:35" ht="8.25" customHeight="1" x14ac:dyDescent="0.15">
      <c r="A20" s="94"/>
      <c r="B20" s="108"/>
      <c r="C20" s="98"/>
      <c r="D20" s="100"/>
      <c r="E20" s="98"/>
      <c r="F20" s="98"/>
      <c r="G20" s="79"/>
      <c r="H20" s="82"/>
      <c r="I20" s="112"/>
      <c r="J20" s="88"/>
      <c r="K20" s="112"/>
      <c r="L20" s="90" t="str">
        <f>VLOOKUP($A16,入力用!$A$4:$AD$53,26,0)&amp;""</f>
        <v/>
      </c>
      <c r="M20" s="77" t="str">
        <f>VLOOKUP($A16,入力用!$A$4:$AD$53,27,0)&amp;""</f>
        <v/>
      </c>
      <c r="N20" s="116"/>
      <c r="O20" s="117"/>
      <c r="P20" s="117"/>
      <c r="Q20" s="117"/>
      <c r="R20" s="117"/>
      <c r="S20" s="123"/>
      <c r="T20" s="124"/>
      <c r="U20" s="124"/>
      <c r="V20" s="124"/>
      <c r="W20" s="125"/>
      <c r="X20" s="124"/>
      <c r="Y20" s="124"/>
      <c r="Z20" s="124"/>
      <c r="AA20" s="124"/>
      <c r="AB20" s="125"/>
      <c r="AC20" s="71"/>
      <c r="AD20" s="142"/>
      <c r="AE20" s="142"/>
      <c r="AF20" s="142"/>
      <c r="AG20" s="142"/>
      <c r="AH20" s="73"/>
      <c r="AI20" s="66"/>
    </row>
    <row r="21" spans="1:35" ht="8.25" customHeight="1" x14ac:dyDescent="0.15">
      <c r="A21" s="95"/>
      <c r="B21" s="109"/>
      <c r="C21" s="91"/>
      <c r="D21" s="101"/>
      <c r="E21" s="91"/>
      <c r="F21" s="91"/>
      <c r="G21" s="80"/>
      <c r="H21" s="83"/>
      <c r="I21" s="145"/>
      <c r="J21" s="144"/>
      <c r="K21" s="145"/>
      <c r="L21" s="91"/>
      <c r="M21" s="80"/>
      <c r="N21" s="118"/>
      <c r="O21" s="119"/>
      <c r="P21" s="119"/>
      <c r="Q21" s="119"/>
      <c r="R21" s="119"/>
      <c r="S21" s="126"/>
      <c r="T21" s="127"/>
      <c r="U21" s="127"/>
      <c r="V21" s="127"/>
      <c r="W21" s="128"/>
      <c r="X21" s="127"/>
      <c r="Y21" s="127"/>
      <c r="Z21" s="127"/>
      <c r="AA21" s="127"/>
      <c r="AB21" s="128"/>
      <c r="AC21" s="139"/>
      <c r="AD21" s="140"/>
      <c r="AE21" s="140"/>
      <c r="AF21" s="140"/>
      <c r="AG21" s="140"/>
      <c r="AH21" s="141"/>
      <c r="AI21" s="143"/>
    </row>
    <row r="22" spans="1:35" ht="8.25" customHeight="1" x14ac:dyDescent="0.15">
      <c r="A22" s="93">
        <f>A16+1</f>
        <v>2</v>
      </c>
      <c r="B22" s="96" t="str">
        <f>VLOOKUP($A22,入力用!$A$4:$AD$53,4,0)&amp;" "&amp;VLOOKUP($A22,入力用!$A$4:$AD$53,5,0)&amp;""</f>
        <v xml:space="preserve"> </v>
      </c>
      <c r="C22" s="90" t="str">
        <f>VLOOKUP($A22,入力用!$A$4:$AD$53,6,0)&amp;""</f>
        <v/>
      </c>
      <c r="D22" s="99" t="str">
        <f>VLOOKUP($A22,入力用!$A$4:$AD$53,7,0)&amp;""</f>
        <v/>
      </c>
      <c r="E22" s="102" t="str">
        <f>IF(入力用!H5="","",VLOOKUP($A22,入力用!$A$4:$AD$53,8,0))</f>
        <v/>
      </c>
      <c r="F22" s="102" t="str">
        <f>IF(入力用!J5="","",VLOOKUP($A22,入力用!$A$4:$AD$53,10,0))</f>
        <v/>
      </c>
      <c r="G22" s="77" t="str">
        <f>VLOOKUP($A22,入力用!$A$4:$AD$53,12,0)&amp;VLOOKUP($A22,入力用!$A$4:$AD$53,13,0)&amp;""</f>
        <v/>
      </c>
      <c r="H22" s="81" t="str">
        <f>VLOOKUP($A22,入力用!$A$4:$AD$53,14,0)&amp;""</f>
        <v/>
      </c>
      <c r="I22" s="84" t="str">
        <f>IF(入力用!Q5="","",VLOOKUP($A22,入力用!$A$4:$AD$53,17,0))</f>
        <v/>
      </c>
      <c r="J22" s="87" t="str">
        <f>VLOOKUP($A22,入力用!$A$4:$AD$53,19,0)&amp;""</f>
        <v/>
      </c>
      <c r="K22" s="84" t="str">
        <f>IF(入力用!T5="","",VLOOKUP($A22,入力用!$A$4:$AD$53,20,0))</f>
        <v/>
      </c>
      <c r="L22" s="90" t="str">
        <f>VLOOKUP($A22,入力用!$A$4:$AD$53,22,0)&amp;""</f>
        <v/>
      </c>
      <c r="M22" s="77" t="str">
        <f>VLOOKUP($A22,入力用!$A$4:$AD$53,23,0)&amp;""</f>
        <v/>
      </c>
      <c r="N22" s="114" t="str">
        <f>VLOOKUP($A22,入力用!$A$4:$AD$53,28,0)&amp;""</f>
        <v/>
      </c>
      <c r="O22" s="115"/>
      <c r="P22" s="115"/>
      <c r="Q22" s="115"/>
      <c r="R22" s="115"/>
      <c r="S22" s="120" t="str">
        <f>VLOOKUP($A22,入力用!$A$4:$AD$53,29,0)&amp;""</f>
        <v/>
      </c>
      <c r="T22" s="121"/>
      <c r="U22" s="121"/>
      <c r="V22" s="121"/>
      <c r="W22" s="122"/>
      <c r="X22" s="121" t="str">
        <f>VLOOKUP($A22,入力用!$A$4:$AD$53,30,0)&amp;""</f>
        <v/>
      </c>
      <c r="Y22" s="121"/>
      <c r="Z22" s="121"/>
      <c r="AA22" s="121"/>
      <c r="AB22" s="122"/>
      <c r="AC22" s="68" t="s">
        <v>151</v>
      </c>
      <c r="AD22" s="69"/>
      <c r="AE22" s="69"/>
      <c r="AF22" s="69"/>
      <c r="AG22" s="69"/>
      <c r="AH22" s="70"/>
      <c r="AI22" s="65" t="str">
        <f>VLOOKUP($A22,入力用!$A$4:$AE$53,31,0)&amp;""</f>
        <v/>
      </c>
    </row>
    <row r="23" spans="1:35" ht="8.25" customHeight="1" x14ac:dyDescent="0.15">
      <c r="A23" s="94"/>
      <c r="B23" s="97"/>
      <c r="C23" s="98"/>
      <c r="D23" s="100"/>
      <c r="E23" s="103"/>
      <c r="F23" s="103"/>
      <c r="G23" s="79"/>
      <c r="H23" s="82"/>
      <c r="I23" s="85"/>
      <c r="J23" s="88"/>
      <c r="K23" s="85"/>
      <c r="L23" s="91"/>
      <c r="M23" s="80"/>
      <c r="N23" s="116"/>
      <c r="O23" s="117"/>
      <c r="P23" s="117"/>
      <c r="Q23" s="117"/>
      <c r="R23" s="117"/>
      <c r="S23" s="123"/>
      <c r="T23" s="124"/>
      <c r="U23" s="124"/>
      <c r="V23" s="124"/>
      <c r="W23" s="125"/>
      <c r="X23" s="124"/>
      <c r="Y23" s="124"/>
      <c r="Z23" s="124"/>
      <c r="AA23" s="124"/>
      <c r="AB23" s="125"/>
      <c r="AC23" s="71"/>
      <c r="AD23" s="142"/>
      <c r="AE23" s="142"/>
      <c r="AF23" s="142"/>
      <c r="AG23" s="142"/>
      <c r="AH23" s="73"/>
      <c r="AI23" s="66"/>
    </row>
    <row r="24" spans="1:35" ht="8.25" customHeight="1" x14ac:dyDescent="0.15">
      <c r="A24" s="94"/>
      <c r="B24" s="107" t="str">
        <f>VLOOKUP($A22,入力用!$A$4:$AD$53,2,0)&amp;" "&amp;VLOOKUP($A22,入力用!$A$4:$AD$53,3,0)&amp;""</f>
        <v xml:space="preserve"> </v>
      </c>
      <c r="C24" s="98"/>
      <c r="D24" s="100"/>
      <c r="E24" s="104"/>
      <c r="F24" s="104"/>
      <c r="G24" s="80"/>
      <c r="H24" s="83"/>
      <c r="I24" s="86"/>
      <c r="J24" s="88"/>
      <c r="K24" s="86"/>
      <c r="L24" s="90" t="str">
        <f>VLOOKUP($A22,入力用!$A$4:$AD$53,24,0)&amp;""</f>
        <v/>
      </c>
      <c r="M24" s="77" t="str">
        <f>VLOOKUP($A22,入力用!$A$4:$AD$53,25,0)&amp;""</f>
        <v/>
      </c>
      <c r="N24" s="116"/>
      <c r="O24" s="117"/>
      <c r="P24" s="117"/>
      <c r="Q24" s="117"/>
      <c r="R24" s="117"/>
      <c r="S24" s="123"/>
      <c r="T24" s="124"/>
      <c r="U24" s="124"/>
      <c r="V24" s="124"/>
      <c r="W24" s="125"/>
      <c r="X24" s="124"/>
      <c r="Y24" s="124"/>
      <c r="Z24" s="124"/>
      <c r="AA24" s="124"/>
      <c r="AB24" s="125"/>
      <c r="AC24" s="139"/>
      <c r="AD24" s="140"/>
      <c r="AE24" s="140"/>
      <c r="AF24" s="140"/>
      <c r="AG24" s="140"/>
      <c r="AH24" s="141"/>
      <c r="AI24" s="66"/>
    </row>
    <row r="25" spans="1:35" ht="8.25" customHeight="1" x14ac:dyDescent="0.15">
      <c r="A25" s="94"/>
      <c r="B25" s="108"/>
      <c r="C25" s="98"/>
      <c r="D25" s="100"/>
      <c r="E25" s="98" t="str">
        <f>IF(入力用!I5="","",VLOOKUP($A22,入力用!$A$4:$AD$53,9,0)&amp;"年")</f>
        <v/>
      </c>
      <c r="F25" s="98" t="str">
        <f ca="1">IF(入力用!K5="","",VLOOKUP($A22,入力用!$A$4:$AD$53,11,0)&amp;"歳")</f>
        <v/>
      </c>
      <c r="G25" s="79" t="str">
        <f>VLOOKUP($A22,入力用!$A$4:$AD$53,15,0)&amp;""</f>
        <v/>
      </c>
      <c r="H25" s="82" t="str">
        <f>VLOOKUP($A22,入力用!$A$4:$AD$53,16,0)&amp;""</f>
        <v/>
      </c>
      <c r="I25" s="112" t="str">
        <f>VLOOKUP($A22,入力用!$A$4:$AD$53,18,0)&amp;""</f>
        <v/>
      </c>
      <c r="J25" s="88"/>
      <c r="K25" s="112" t="str">
        <f>VLOOKUP($A22,入力用!$A$4:$AD$53,21,0)&amp;""</f>
        <v/>
      </c>
      <c r="L25" s="91"/>
      <c r="M25" s="80"/>
      <c r="N25" s="116"/>
      <c r="O25" s="117"/>
      <c r="P25" s="117"/>
      <c r="Q25" s="117"/>
      <c r="R25" s="117"/>
      <c r="S25" s="123"/>
      <c r="T25" s="124"/>
      <c r="U25" s="124"/>
      <c r="V25" s="124"/>
      <c r="W25" s="125"/>
      <c r="X25" s="124"/>
      <c r="Y25" s="124"/>
      <c r="Z25" s="124"/>
      <c r="AA25" s="124"/>
      <c r="AB25" s="125"/>
      <c r="AC25" s="68" t="s">
        <v>151</v>
      </c>
      <c r="AD25" s="69"/>
      <c r="AE25" s="69"/>
      <c r="AF25" s="69"/>
      <c r="AG25" s="69"/>
      <c r="AH25" s="70"/>
      <c r="AI25" s="66"/>
    </row>
    <row r="26" spans="1:35" ht="8.25" customHeight="1" x14ac:dyDescent="0.15">
      <c r="A26" s="94"/>
      <c r="B26" s="108"/>
      <c r="C26" s="98"/>
      <c r="D26" s="100"/>
      <c r="E26" s="98"/>
      <c r="F26" s="98"/>
      <c r="G26" s="79"/>
      <c r="H26" s="82"/>
      <c r="I26" s="112"/>
      <c r="J26" s="88"/>
      <c r="K26" s="112"/>
      <c r="L26" s="90" t="str">
        <f>VLOOKUP($A22,入力用!$A$4:$AD$53,26,0)&amp;""</f>
        <v/>
      </c>
      <c r="M26" s="77" t="str">
        <f>VLOOKUP($A22,入力用!$A$4:$AD$53,27,0)&amp;""</f>
        <v/>
      </c>
      <c r="N26" s="116"/>
      <c r="O26" s="117"/>
      <c r="P26" s="117"/>
      <c r="Q26" s="117"/>
      <c r="R26" s="117"/>
      <c r="S26" s="123"/>
      <c r="T26" s="124"/>
      <c r="U26" s="124"/>
      <c r="V26" s="124"/>
      <c r="W26" s="125"/>
      <c r="X26" s="124"/>
      <c r="Y26" s="124"/>
      <c r="Z26" s="124"/>
      <c r="AA26" s="124"/>
      <c r="AB26" s="125"/>
      <c r="AC26" s="71"/>
      <c r="AD26" s="142"/>
      <c r="AE26" s="142"/>
      <c r="AF26" s="142"/>
      <c r="AG26" s="142"/>
      <c r="AH26" s="73"/>
      <c r="AI26" s="66"/>
    </row>
    <row r="27" spans="1:35" ht="8.25" customHeight="1" x14ac:dyDescent="0.15">
      <c r="A27" s="95"/>
      <c r="B27" s="109"/>
      <c r="C27" s="91"/>
      <c r="D27" s="101"/>
      <c r="E27" s="91"/>
      <c r="F27" s="91"/>
      <c r="G27" s="80"/>
      <c r="H27" s="83"/>
      <c r="I27" s="145"/>
      <c r="J27" s="144"/>
      <c r="K27" s="145"/>
      <c r="L27" s="91"/>
      <c r="M27" s="80"/>
      <c r="N27" s="118"/>
      <c r="O27" s="119"/>
      <c r="P27" s="119"/>
      <c r="Q27" s="119"/>
      <c r="R27" s="119"/>
      <c r="S27" s="126"/>
      <c r="T27" s="127"/>
      <c r="U27" s="127"/>
      <c r="V27" s="127"/>
      <c r="W27" s="128"/>
      <c r="X27" s="127"/>
      <c r="Y27" s="127"/>
      <c r="Z27" s="127"/>
      <c r="AA27" s="127"/>
      <c r="AB27" s="128"/>
      <c r="AC27" s="139"/>
      <c r="AD27" s="140"/>
      <c r="AE27" s="140"/>
      <c r="AF27" s="140"/>
      <c r="AG27" s="140"/>
      <c r="AH27" s="141"/>
      <c r="AI27" s="143"/>
    </row>
    <row r="28" spans="1:35" ht="8.25" customHeight="1" x14ac:dyDescent="0.15">
      <c r="A28" s="93">
        <f>A22+1</f>
        <v>3</v>
      </c>
      <c r="B28" s="96" t="str">
        <f>VLOOKUP($A28,入力用!$A$4:$AD$53,4,0)&amp;" "&amp;VLOOKUP($A28,入力用!$A$4:$AD$53,5,0)&amp;""</f>
        <v xml:space="preserve"> </v>
      </c>
      <c r="C28" s="90" t="str">
        <f>VLOOKUP($A28,入力用!$A$4:$AD$53,6,0)&amp;""</f>
        <v/>
      </c>
      <c r="D28" s="99" t="str">
        <f>VLOOKUP($A28,入力用!$A$4:$AD$53,7,0)&amp;""</f>
        <v/>
      </c>
      <c r="E28" s="102" t="str">
        <f>IF(入力用!H6="","",VLOOKUP($A28,入力用!$A$4:$AD$53,8,0))</f>
        <v/>
      </c>
      <c r="F28" s="102" t="str">
        <f>IF(入力用!J6="","",VLOOKUP($A28,入力用!$A$4:$AD$53,10,0))</f>
        <v/>
      </c>
      <c r="G28" s="77" t="str">
        <f>VLOOKUP($A28,入力用!$A$4:$AD$53,12,0)&amp;VLOOKUP($A28,入力用!$A$4:$AD$53,13,0)&amp;""</f>
        <v/>
      </c>
      <c r="H28" s="81" t="str">
        <f>VLOOKUP($A28,入力用!$A$4:$AD$53,14,0)&amp;""</f>
        <v/>
      </c>
      <c r="I28" s="84" t="str">
        <f>IF(入力用!Q6="","",VLOOKUP($A28,入力用!$A$4:$AD$53,17,0))</f>
        <v/>
      </c>
      <c r="J28" s="87" t="str">
        <f>VLOOKUP($A28,入力用!$A$4:$AD$53,19,0)&amp;""</f>
        <v/>
      </c>
      <c r="K28" s="84" t="str">
        <f>IF(入力用!T6="","",VLOOKUP($A28,入力用!$A$4:$AD$53,20,0))</f>
        <v/>
      </c>
      <c r="L28" s="90" t="str">
        <f>VLOOKUP($A28,入力用!$A$4:$AD$53,22,0)&amp;""</f>
        <v/>
      </c>
      <c r="M28" s="77" t="str">
        <f>VLOOKUP($A28,入力用!$A$4:$AD$53,23,0)&amp;""</f>
        <v/>
      </c>
      <c r="N28" s="114" t="str">
        <f>VLOOKUP($A28,入力用!$A$4:$AD$53,28,0)&amp;""</f>
        <v/>
      </c>
      <c r="O28" s="115"/>
      <c r="P28" s="115"/>
      <c r="Q28" s="115"/>
      <c r="R28" s="115"/>
      <c r="S28" s="120" t="str">
        <f>VLOOKUP($A28,入力用!$A$4:$AD$53,29,0)&amp;""</f>
        <v/>
      </c>
      <c r="T28" s="121"/>
      <c r="U28" s="121"/>
      <c r="V28" s="121"/>
      <c r="W28" s="122"/>
      <c r="X28" s="121" t="str">
        <f>VLOOKUP($A28,入力用!$A$4:$AD$53,30,0)&amp;""</f>
        <v/>
      </c>
      <c r="Y28" s="121"/>
      <c r="Z28" s="121"/>
      <c r="AA28" s="121"/>
      <c r="AB28" s="122"/>
      <c r="AC28" s="68" t="s">
        <v>151</v>
      </c>
      <c r="AD28" s="69"/>
      <c r="AE28" s="69"/>
      <c r="AF28" s="69"/>
      <c r="AG28" s="69"/>
      <c r="AH28" s="70"/>
      <c r="AI28" s="65" t="str">
        <f>VLOOKUP($A28,入力用!$A$4:$AE$53,31,0)&amp;""</f>
        <v/>
      </c>
    </row>
    <row r="29" spans="1:35" ht="8.25" customHeight="1" x14ac:dyDescent="0.15">
      <c r="A29" s="94"/>
      <c r="B29" s="97"/>
      <c r="C29" s="98"/>
      <c r="D29" s="100"/>
      <c r="E29" s="103"/>
      <c r="F29" s="103"/>
      <c r="G29" s="79"/>
      <c r="H29" s="82"/>
      <c r="I29" s="85"/>
      <c r="J29" s="88"/>
      <c r="K29" s="85"/>
      <c r="L29" s="91"/>
      <c r="M29" s="80"/>
      <c r="N29" s="116"/>
      <c r="O29" s="117"/>
      <c r="P29" s="117"/>
      <c r="Q29" s="117"/>
      <c r="R29" s="117"/>
      <c r="S29" s="123"/>
      <c r="T29" s="124"/>
      <c r="U29" s="124"/>
      <c r="V29" s="124"/>
      <c r="W29" s="125"/>
      <c r="X29" s="124"/>
      <c r="Y29" s="124"/>
      <c r="Z29" s="124"/>
      <c r="AA29" s="124"/>
      <c r="AB29" s="125"/>
      <c r="AC29" s="71"/>
      <c r="AD29" s="142"/>
      <c r="AE29" s="142"/>
      <c r="AF29" s="142"/>
      <c r="AG29" s="142"/>
      <c r="AH29" s="73"/>
      <c r="AI29" s="66"/>
    </row>
    <row r="30" spans="1:35" ht="8.25" customHeight="1" x14ac:dyDescent="0.15">
      <c r="A30" s="94"/>
      <c r="B30" s="107" t="str">
        <f>VLOOKUP($A28,入力用!$A$4:$AD$53,2,0)&amp;" "&amp;VLOOKUP($A28,入力用!$A$4:$AD$53,3,0)&amp;""</f>
        <v xml:space="preserve"> </v>
      </c>
      <c r="C30" s="98"/>
      <c r="D30" s="100"/>
      <c r="E30" s="104"/>
      <c r="F30" s="104"/>
      <c r="G30" s="80"/>
      <c r="H30" s="83"/>
      <c r="I30" s="86"/>
      <c r="J30" s="88"/>
      <c r="K30" s="86"/>
      <c r="L30" s="90" t="str">
        <f>VLOOKUP($A28,入力用!$A$4:$AD$53,24,0)&amp;""</f>
        <v/>
      </c>
      <c r="M30" s="77" t="str">
        <f>VLOOKUP($A28,入力用!$A$4:$AD$53,25,0)&amp;""</f>
        <v/>
      </c>
      <c r="N30" s="116"/>
      <c r="O30" s="117"/>
      <c r="P30" s="117"/>
      <c r="Q30" s="117"/>
      <c r="R30" s="117"/>
      <c r="S30" s="123"/>
      <c r="T30" s="124"/>
      <c r="U30" s="124"/>
      <c r="V30" s="124"/>
      <c r="W30" s="125"/>
      <c r="X30" s="124"/>
      <c r="Y30" s="124"/>
      <c r="Z30" s="124"/>
      <c r="AA30" s="124"/>
      <c r="AB30" s="125"/>
      <c r="AC30" s="139"/>
      <c r="AD30" s="140"/>
      <c r="AE30" s="140"/>
      <c r="AF30" s="140"/>
      <c r="AG30" s="140"/>
      <c r="AH30" s="141"/>
      <c r="AI30" s="66"/>
    </row>
    <row r="31" spans="1:35" ht="8.25" customHeight="1" x14ac:dyDescent="0.15">
      <c r="A31" s="94"/>
      <c r="B31" s="108"/>
      <c r="C31" s="98"/>
      <c r="D31" s="100"/>
      <c r="E31" s="98" t="str">
        <f>IF(入力用!I6="","",VLOOKUP($A28,入力用!$A$4:$AD$53,9,0)&amp;"年")</f>
        <v/>
      </c>
      <c r="F31" s="98" t="str">
        <f ca="1">IF(入力用!K6="","",VLOOKUP($A28,入力用!$A$4:$AD$53,11,0)&amp;"歳")</f>
        <v/>
      </c>
      <c r="G31" s="79" t="str">
        <f>VLOOKUP($A28,入力用!$A$4:$AD$53,15,0)&amp;""</f>
        <v/>
      </c>
      <c r="H31" s="82" t="str">
        <f>VLOOKUP($A28,入力用!$A$4:$AD$53,16,0)&amp;""</f>
        <v/>
      </c>
      <c r="I31" s="146" t="str">
        <f>VLOOKUP($A28,入力用!$A$4:$AD$53,18,0)&amp;""</f>
        <v/>
      </c>
      <c r="J31" s="88"/>
      <c r="K31" s="112" t="str">
        <f>VLOOKUP($A28,入力用!$A$4:$AD$53,21,0)&amp;""</f>
        <v/>
      </c>
      <c r="L31" s="91"/>
      <c r="M31" s="80"/>
      <c r="N31" s="116"/>
      <c r="O31" s="117"/>
      <c r="P31" s="117"/>
      <c r="Q31" s="117"/>
      <c r="R31" s="117"/>
      <c r="S31" s="123"/>
      <c r="T31" s="124"/>
      <c r="U31" s="124"/>
      <c r="V31" s="124"/>
      <c r="W31" s="125"/>
      <c r="X31" s="124"/>
      <c r="Y31" s="124"/>
      <c r="Z31" s="124"/>
      <c r="AA31" s="124"/>
      <c r="AB31" s="125"/>
      <c r="AC31" s="68" t="s">
        <v>151</v>
      </c>
      <c r="AD31" s="69"/>
      <c r="AE31" s="69"/>
      <c r="AF31" s="69"/>
      <c r="AG31" s="69"/>
      <c r="AH31" s="70"/>
      <c r="AI31" s="66"/>
    </row>
    <row r="32" spans="1:35" ht="8.25" customHeight="1" x14ac:dyDescent="0.15">
      <c r="A32" s="94"/>
      <c r="B32" s="108"/>
      <c r="C32" s="98"/>
      <c r="D32" s="100"/>
      <c r="E32" s="98"/>
      <c r="F32" s="98"/>
      <c r="G32" s="79"/>
      <c r="H32" s="82"/>
      <c r="I32" s="112"/>
      <c r="J32" s="88"/>
      <c r="K32" s="112"/>
      <c r="L32" s="90" t="str">
        <f>VLOOKUP($A28,入力用!$A$4:$AD$53,26,0)&amp;""</f>
        <v/>
      </c>
      <c r="M32" s="77" t="str">
        <f>VLOOKUP($A28,入力用!$A$4:$AD$53,27,0)&amp;""</f>
        <v/>
      </c>
      <c r="N32" s="116"/>
      <c r="O32" s="117"/>
      <c r="P32" s="117"/>
      <c r="Q32" s="117"/>
      <c r="R32" s="117"/>
      <c r="S32" s="123"/>
      <c r="T32" s="124"/>
      <c r="U32" s="124"/>
      <c r="V32" s="124"/>
      <c r="W32" s="125"/>
      <c r="X32" s="124"/>
      <c r="Y32" s="124"/>
      <c r="Z32" s="124"/>
      <c r="AA32" s="124"/>
      <c r="AB32" s="125"/>
      <c r="AC32" s="71"/>
      <c r="AD32" s="142"/>
      <c r="AE32" s="142"/>
      <c r="AF32" s="142"/>
      <c r="AG32" s="142"/>
      <c r="AH32" s="73"/>
      <c r="AI32" s="66"/>
    </row>
    <row r="33" spans="1:35" ht="8.25" customHeight="1" x14ac:dyDescent="0.15">
      <c r="A33" s="95"/>
      <c r="B33" s="109"/>
      <c r="C33" s="91"/>
      <c r="D33" s="101"/>
      <c r="E33" s="91"/>
      <c r="F33" s="91"/>
      <c r="G33" s="80"/>
      <c r="H33" s="83"/>
      <c r="I33" s="145"/>
      <c r="J33" s="144"/>
      <c r="K33" s="145"/>
      <c r="L33" s="91"/>
      <c r="M33" s="80"/>
      <c r="N33" s="118"/>
      <c r="O33" s="119"/>
      <c r="P33" s="119"/>
      <c r="Q33" s="119"/>
      <c r="R33" s="119"/>
      <c r="S33" s="126"/>
      <c r="T33" s="127"/>
      <c r="U33" s="127"/>
      <c r="V33" s="127"/>
      <c r="W33" s="128"/>
      <c r="X33" s="127"/>
      <c r="Y33" s="127"/>
      <c r="Z33" s="127"/>
      <c r="AA33" s="127"/>
      <c r="AB33" s="128"/>
      <c r="AC33" s="139"/>
      <c r="AD33" s="140"/>
      <c r="AE33" s="140"/>
      <c r="AF33" s="140"/>
      <c r="AG33" s="140"/>
      <c r="AH33" s="141"/>
      <c r="AI33" s="143"/>
    </row>
    <row r="34" spans="1:35" ht="8.25" customHeight="1" x14ac:dyDescent="0.15">
      <c r="A34" s="93">
        <f>A28+1</f>
        <v>4</v>
      </c>
      <c r="B34" s="96" t="str">
        <f>VLOOKUP($A34,入力用!$A$4:$AD$53,4,0)&amp;" "&amp;VLOOKUP($A34,入力用!$A$4:$AD$53,5,0)&amp;""</f>
        <v xml:space="preserve"> </v>
      </c>
      <c r="C34" s="90" t="str">
        <f>VLOOKUP($A34,入力用!$A$4:$AD$53,6,0)&amp;""</f>
        <v/>
      </c>
      <c r="D34" s="99" t="str">
        <f>VLOOKUP($A34,入力用!$A$4:$AD$53,7,0)&amp;""</f>
        <v/>
      </c>
      <c r="E34" s="102" t="str">
        <f>IF(入力用!H7="","",VLOOKUP($A34,入力用!$A$4:$AD$53,8,0))</f>
        <v/>
      </c>
      <c r="F34" s="102" t="str">
        <f>IF(入力用!J7="","",VLOOKUP($A34,入力用!$A$4:$AD$53,10,0))</f>
        <v/>
      </c>
      <c r="G34" s="77" t="str">
        <f>VLOOKUP($A34,入力用!$A$4:$AD$53,12,0)&amp;VLOOKUP($A34,入力用!$A$4:$AD$53,13,0)&amp;""</f>
        <v/>
      </c>
      <c r="H34" s="81" t="str">
        <f>VLOOKUP($A34,入力用!$A$4:$AD$53,14,0)&amp;""</f>
        <v/>
      </c>
      <c r="I34" s="84" t="str">
        <f>IF(入力用!Q7="","",VLOOKUP($A34,入力用!$A$4:$AD$53,17,0))</f>
        <v/>
      </c>
      <c r="J34" s="87" t="str">
        <f>VLOOKUP($A34,入力用!$A$4:$AD$53,19,0)&amp;""</f>
        <v/>
      </c>
      <c r="K34" s="84" t="str">
        <f>IF(入力用!T7="","",VLOOKUP($A34,入力用!$A$4:$AD$53,20,0))</f>
        <v/>
      </c>
      <c r="L34" s="90" t="str">
        <f>VLOOKUP($A34,入力用!$A$4:$AD$53,22,0)&amp;""</f>
        <v/>
      </c>
      <c r="M34" s="77" t="str">
        <f>VLOOKUP($A34,入力用!$A$4:$AD$53,23,0)&amp;""</f>
        <v/>
      </c>
      <c r="N34" s="114" t="str">
        <f>VLOOKUP($A34,入力用!$A$4:$AD$53,28,0)&amp;""</f>
        <v/>
      </c>
      <c r="O34" s="115"/>
      <c r="P34" s="115"/>
      <c r="Q34" s="115"/>
      <c r="R34" s="115"/>
      <c r="S34" s="120" t="str">
        <f>VLOOKUP($A34,入力用!$A$4:$AD$53,29,0)&amp;""</f>
        <v/>
      </c>
      <c r="T34" s="121"/>
      <c r="U34" s="121"/>
      <c r="V34" s="121"/>
      <c r="W34" s="122"/>
      <c r="X34" s="121" t="str">
        <f>VLOOKUP($A34,入力用!$A$4:$AD$53,30,0)&amp;""</f>
        <v/>
      </c>
      <c r="Y34" s="121"/>
      <c r="Z34" s="121"/>
      <c r="AA34" s="121"/>
      <c r="AB34" s="122"/>
      <c r="AC34" s="68" t="s">
        <v>151</v>
      </c>
      <c r="AD34" s="69"/>
      <c r="AE34" s="69"/>
      <c r="AF34" s="69"/>
      <c r="AG34" s="69"/>
      <c r="AH34" s="70"/>
      <c r="AI34" s="65" t="str">
        <f>VLOOKUP($A34,入力用!$A$4:$AE$53,31,0)&amp;""</f>
        <v/>
      </c>
    </row>
    <row r="35" spans="1:35" ht="8.25" customHeight="1" x14ac:dyDescent="0.15">
      <c r="A35" s="94"/>
      <c r="B35" s="97"/>
      <c r="C35" s="98"/>
      <c r="D35" s="100"/>
      <c r="E35" s="103"/>
      <c r="F35" s="103"/>
      <c r="G35" s="79"/>
      <c r="H35" s="82"/>
      <c r="I35" s="85"/>
      <c r="J35" s="88"/>
      <c r="K35" s="85"/>
      <c r="L35" s="91"/>
      <c r="M35" s="80"/>
      <c r="N35" s="116"/>
      <c r="O35" s="117"/>
      <c r="P35" s="117"/>
      <c r="Q35" s="117"/>
      <c r="R35" s="117"/>
      <c r="S35" s="123"/>
      <c r="T35" s="124"/>
      <c r="U35" s="124"/>
      <c r="V35" s="124"/>
      <c r="W35" s="125"/>
      <c r="X35" s="124"/>
      <c r="Y35" s="124"/>
      <c r="Z35" s="124"/>
      <c r="AA35" s="124"/>
      <c r="AB35" s="125"/>
      <c r="AC35" s="71"/>
      <c r="AD35" s="142"/>
      <c r="AE35" s="142"/>
      <c r="AF35" s="142"/>
      <c r="AG35" s="142"/>
      <c r="AH35" s="73"/>
      <c r="AI35" s="66"/>
    </row>
    <row r="36" spans="1:35" ht="8.25" customHeight="1" x14ac:dyDescent="0.15">
      <c r="A36" s="94"/>
      <c r="B36" s="107" t="str">
        <f>VLOOKUP($A34,入力用!$A$4:$AD$53,2,0)&amp;" "&amp;VLOOKUP($A34,入力用!$A$4:$AD$53,3,0)&amp;""</f>
        <v xml:space="preserve"> </v>
      </c>
      <c r="C36" s="98"/>
      <c r="D36" s="100"/>
      <c r="E36" s="104"/>
      <c r="F36" s="104"/>
      <c r="G36" s="80"/>
      <c r="H36" s="83"/>
      <c r="I36" s="86"/>
      <c r="J36" s="88"/>
      <c r="K36" s="86"/>
      <c r="L36" s="90" t="str">
        <f>VLOOKUP($A34,入力用!$A$4:$AD$53,24,0)&amp;""</f>
        <v/>
      </c>
      <c r="M36" s="77" t="str">
        <f>VLOOKUP($A34,入力用!$A$4:$AD$53,25,0)&amp;""</f>
        <v/>
      </c>
      <c r="N36" s="116"/>
      <c r="O36" s="117"/>
      <c r="P36" s="117"/>
      <c r="Q36" s="117"/>
      <c r="R36" s="117"/>
      <c r="S36" s="123"/>
      <c r="T36" s="124"/>
      <c r="U36" s="124"/>
      <c r="V36" s="124"/>
      <c r="W36" s="125"/>
      <c r="X36" s="124"/>
      <c r="Y36" s="124"/>
      <c r="Z36" s="124"/>
      <c r="AA36" s="124"/>
      <c r="AB36" s="125"/>
      <c r="AC36" s="139"/>
      <c r="AD36" s="140"/>
      <c r="AE36" s="140"/>
      <c r="AF36" s="140"/>
      <c r="AG36" s="140"/>
      <c r="AH36" s="141"/>
      <c r="AI36" s="66"/>
    </row>
    <row r="37" spans="1:35" ht="8.25" customHeight="1" x14ac:dyDescent="0.15">
      <c r="A37" s="94"/>
      <c r="B37" s="108"/>
      <c r="C37" s="98"/>
      <c r="D37" s="100"/>
      <c r="E37" s="98" t="str">
        <f>IF(入力用!I7="","",VLOOKUP($A34,入力用!$A$4:$AD$53,9,0)&amp;"年")</f>
        <v/>
      </c>
      <c r="F37" s="98" t="str">
        <f ca="1">IF(入力用!K7="","",VLOOKUP($A34,入力用!$A$4:$AD$53,11,0)&amp;"歳")</f>
        <v/>
      </c>
      <c r="G37" s="79" t="str">
        <f>VLOOKUP($A34,入力用!$A$4:$AD$53,15,0)&amp;""</f>
        <v/>
      </c>
      <c r="H37" s="82" t="str">
        <f>VLOOKUP($A34,入力用!$A$4:$AD$53,16,0)&amp;""</f>
        <v/>
      </c>
      <c r="I37" s="112" t="str">
        <f>VLOOKUP($A34,入力用!$A$4:$AD$53,18,0)&amp;""</f>
        <v/>
      </c>
      <c r="J37" s="88"/>
      <c r="K37" s="112" t="str">
        <f>VLOOKUP($A34,入力用!$A$4:$AD$53,21,0)&amp;""</f>
        <v/>
      </c>
      <c r="L37" s="91"/>
      <c r="M37" s="80"/>
      <c r="N37" s="116"/>
      <c r="O37" s="117"/>
      <c r="P37" s="117"/>
      <c r="Q37" s="117"/>
      <c r="R37" s="117"/>
      <c r="S37" s="123"/>
      <c r="T37" s="124"/>
      <c r="U37" s="124"/>
      <c r="V37" s="124"/>
      <c r="W37" s="125"/>
      <c r="X37" s="124"/>
      <c r="Y37" s="124"/>
      <c r="Z37" s="124"/>
      <c r="AA37" s="124"/>
      <c r="AB37" s="125"/>
      <c r="AC37" s="68" t="s">
        <v>151</v>
      </c>
      <c r="AD37" s="69"/>
      <c r="AE37" s="69"/>
      <c r="AF37" s="69"/>
      <c r="AG37" s="69"/>
      <c r="AH37" s="70"/>
      <c r="AI37" s="66"/>
    </row>
    <row r="38" spans="1:35" ht="8.25" customHeight="1" x14ac:dyDescent="0.15">
      <c r="A38" s="94"/>
      <c r="B38" s="108"/>
      <c r="C38" s="98"/>
      <c r="D38" s="100"/>
      <c r="E38" s="98"/>
      <c r="F38" s="98"/>
      <c r="G38" s="79"/>
      <c r="H38" s="82"/>
      <c r="I38" s="112"/>
      <c r="J38" s="88"/>
      <c r="K38" s="112"/>
      <c r="L38" s="90" t="str">
        <f>VLOOKUP($A34,入力用!$A$4:$AD$53,26,0)&amp;""</f>
        <v/>
      </c>
      <c r="M38" s="77" t="str">
        <f>VLOOKUP($A34,入力用!$A$4:$AD$53,27,0)&amp;""</f>
        <v/>
      </c>
      <c r="N38" s="116"/>
      <c r="O38" s="117"/>
      <c r="P38" s="117"/>
      <c r="Q38" s="117"/>
      <c r="R38" s="117"/>
      <c r="S38" s="123"/>
      <c r="T38" s="124"/>
      <c r="U38" s="124"/>
      <c r="V38" s="124"/>
      <c r="W38" s="125"/>
      <c r="X38" s="124"/>
      <c r="Y38" s="124"/>
      <c r="Z38" s="124"/>
      <c r="AA38" s="124"/>
      <c r="AB38" s="125"/>
      <c r="AC38" s="71"/>
      <c r="AD38" s="142"/>
      <c r="AE38" s="142"/>
      <c r="AF38" s="142"/>
      <c r="AG38" s="142"/>
      <c r="AH38" s="73"/>
      <c r="AI38" s="66"/>
    </row>
    <row r="39" spans="1:35" ht="8.25" customHeight="1" x14ac:dyDescent="0.15">
      <c r="A39" s="95"/>
      <c r="B39" s="109"/>
      <c r="C39" s="91"/>
      <c r="D39" s="101"/>
      <c r="E39" s="91"/>
      <c r="F39" s="91"/>
      <c r="G39" s="80"/>
      <c r="H39" s="83"/>
      <c r="I39" s="145"/>
      <c r="J39" s="144"/>
      <c r="K39" s="145"/>
      <c r="L39" s="91"/>
      <c r="M39" s="80"/>
      <c r="N39" s="118"/>
      <c r="O39" s="119"/>
      <c r="P39" s="119"/>
      <c r="Q39" s="119"/>
      <c r="R39" s="119"/>
      <c r="S39" s="126"/>
      <c r="T39" s="127"/>
      <c r="U39" s="127"/>
      <c r="V39" s="127"/>
      <c r="W39" s="128"/>
      <c r="X39" s="127"/>
      <c r="Y39" s="127"/>
      <c r="Z39" s="127"/>
      <c r="AA39" s="127"/>
      <c r="AB39" s="128"/>
      <c r="AC39" s="139"/>
      <c r="AD39" s="140"/>
      <c r="AE39" s="140"/>
      <c r="AF39" s="140"/>
      <c r="AG39" s="140"/>
      <c r="AH39" s="141"/>
      <c r="AI39" s="143"/>
    </row>
    <row r="40" spans="1:35" ht="8.25" customHeight="1" x14ac:dyDescent="0.15">
      <c r="A40" s="93">
        <f>A34+1</f>
        <v>5</v>
      </c>
      <c r="B40" s="96" t="str">
        <f>VLOOKUP($A40,入力用!$A$4:$AD$53,4,0)&amp;" "&amp;VLOOKUP($A40,入力用!$A$4:$AD$53,5,0)&amp;""</f>
        <v xml:space="preserve"> </v>
      </c>
      <c r="C40" s="90" t="str">
        <f>VLOOKUP($A40,入力用!$A$4:$AD$53,6,0)&amp;""</f>
        <v/>
      </c>
      <c r="D40" s="99" t="str">
        <f>VLOOKUP($A40,入力用!$A$4:$AD$53,7,0)&amp;""</f>
        <v/>
      </c>
      <c r="E40" s="102" t="str">
        <f>IF(入力用!H8="","",VLOOKUP($A40,入力用!$A$4:$AD$53,8,0))</f>
        <v/>
      </c>
      <c r="F40" s="102" t="str">
        <f>IF(入力用!J8="","",VLOOKUP($A40,入力用!$A$4:$AD$53,10,0))</f>
        <v/>
      </c>
      <c r="G40" s="77" t="str">
        <f>VLOOKUP($A40,入力用!$A$4:$AD$53,12,0)&amp;VLOOKUP($A40,入力用!$A$4:$AD$53,13,0)&amp;""</f>
        <v/>
      </c>
      <c r="H40" s="81" t="str">
        <f>VLOOKUP($A40,入力用!$A$4:$AD$53,14,0)&amp;""</f>
        <v/>
      </c>
      <c r="I40" s="84" t="str">
        <f>IF(入力用!Q8="","",VLOOKUP($A40,入力用!$A$4:$AD$53,17,0))</f>
        <v/>
      </c>
      <c r="J40" s="87" t="str">
        <f>VLOOKUP($A40,入力用!$A$4:$AD$53,19,0)&amp;""</f>
        <v/>
      </c>
      <c r="K40" s="84" t="str">
        <f>IF(入力用!T8="","",VLOOKUP($A40,入力用!$A$4:$AD$53,20,0))</f>
        <v/>
      </c>
      <c r="L40" s="90" t="str">
        <f>VLOOKUP($A40,入力用!$A$4:$AD$53,22,0)&amp;""</f>
        <v/>
      </c>
      <c r="M40" s="77" t="str">
        <f>VLOOKUP($A40,入力用!$A$4:$AD$53,23,0)&amp;""</f>
        <v/>
      </c>
      <c r="N40" s="114" t="str">
        <f>VLOOKUP($A40,入力用!$A$4:$AD$53,28,0)&amp;""</f>
        <v/>
      </c>
      <c r="O40" s="115"/>
      <c r="P40" s="115"/>
      <c r="Q40" s="115"/>
      <c r="R40" s="115"/>
      <c r="S40" s="120" t="str">
        <f>VLOOKUP($A40,入力用!$A$4:$AD$53,29,0)&amp;""</f>
        <v/>
      </c>
      <c r="T40" s="121"/>
      <c r="U40" s="121"/>
      <c r="V40" s="121"/>
      <c r="W40" s="122"/>
      <c r="X40" s="121" t="str">
        <f>VLOOKUP($A40,入力用!$A$4:$AD$53,30,0)&amp;""</f>
        <v/>
      </c>
      <c r="Y40" s="121"/>
      <c r="Z40" s="121"/>
      <c r="AA40" s="121"/>
      <c r="AB40" s="122"/>
      <c r="AC40" s="68" t="s">
        <v>151</v>
      </c>
      <c r="AD40" s="69"/>
      <c r="AE40" s="69"/>
      <c r="AF40" s="69"/>
      <c r="AG40" s="69"/>
      <c r="AH40" s="70"/>
      <c r="AI40" s="65" t="str">
        <f>VLOOKUP($A40,入力用!$A$4:$AE$53,31,0)&amp;""</f>
        <v/>
      </c>
    </row>
    <row r="41" spans="1:35" ht="8.25" customHeight="1" x14ac:dyDescent="0.15">
      <c r="A41" s="94"/>
      <c r="B41" s="97"/>
      <c r="C41" s="98"/>
      <c r="D41" s="100"/>
      <c r="E41" s="103"/>
      <c r="F41" s="103"/>
      <c r="G41" s="79"/>
      <c r="H41" s="82"/>
      <c r="I41" s="85"/>
      <c r="J41" s="88"/>
      <c r="K41" s="85"/>
      <c r="L41" s="91"/>
      <c r="M41" s="80"/>
      <c r="N41" s="116"/>
      <c r="O41" s="117"/>
      <c r="P41" s="117"/>
      <c r="Q41" s="117"/>
      <c r="R41" s="117"/>
      <c r="S41" s="123"/>
      <c r="T41" s="124"/>
      <c r="U41" s="124"/>
      <c r="V41" s="124"/>
      <c r="W41" s="125"/>
      <c r="X41" s="124"/>
      <c r="Y41" s="124"/>
      <c r="Z41" s="124"/>
      <c r="AA41" s="124"/>
      <c r="AB41" s="125"/>
      <c r="AC41" s="71"/>
      <c r="AD41" s="142"/>
      <c r="AE41" s="142"/>
      <c r="AF41" s="142"/>
      <c r="AG41" s="142"/>
      <c r="AH41" s="73"/>
      <c r="AI41" s="66"/>
    </row>
    <row r="42" spans="1:35" ht="8.25" customHeight="1" x14ac:dyDescent="0.15">
      <c r="A42" s="94"/>
      <c r="B42" s="107" t="str">
        <f>VLOOKUP($A40,入力用!$A$4:$AD$53,2,0)&amp;" "&amp;VLOOKUP($A40,入力用!$A$4:$AD$53,3,0)&amp;""</f>
        <v xml:space="preserve"> </v>
      </c>
      <c r="C42" s="98"/>
      <c r="D42" s="100"/>
      <c r="E42" s="104"/>
      <c r="F42" s="104"/>
      <c r="G42" s="80"/>
      <c r="H42" s="83"/>
      <c r="I42" s="86"/>
      <c r="J42" s="88"/>
      <c r="K42" s="86"/>
      <c r="L42" s="90" t="str">
        <f>VLOOKUP($A40,入力用!$A$4:$AD$53,24,0)&amp;""</f>
        <v/>
      </c>
      <c r="M42" s="77" t="str">
        <f>VLOOKUP($A40,入力用!$A$4:$AD$53,25,0)&amp;""</f>
        <v/>
      </c>
      <c r="N42" s="116"/>
      <c r="O42" s="117"/>
      <c r="P42" s="117"/>
      <c r="Q42" s="117"/>
      <c r="R42" s="117"/>
      <c r="S42" s="123"/>
      <c r="T42" s="124"/>
      <c r="U42" s="124"/>
      <c r="V42" s="124"/>
      <c r="W42" s="125"/>
      <c r="X42" s="124"/>
      <c r="Y42" s="124"/>
      <c r="Z42" s="124"/>
      <c r="AA42" s="124"/>
      <c r="AB42" s="125"/>
      <c r="AC42" s="139"/>
      <c r="AD42" s="140"/>
      <c r="AE42" s="140"/>
      <c r="AF42" s="140"/>
      <c r="AG42" s="140"/>
      <c r="AH42" s="141"/>
      <c r="AI42" s="66"/>
    </row>
    <row r="43" spans="1:35" ht="8.25" customHeight="1" x14ac:dyDescent="0.15">
      <c r="A43" s="94"/>
      <c r="B43" s="108"/>
      <c r="C43" s="98"/>
      <c r="D43" s="100"/>
      <c r="E43" s="98" t="str">
        <f>IF(入力用!I8="","",VLOOKUP($A40,入力用!$A$4:$AD$53,9,0)&amp;"年")</f>
        <v/>
      </c>
      <c r="F43" s="98" t="str">
        <f ca="1">IF(入力用!K8="","",VLOOKUP($A40,入力用!$A$4:$AD$53,11,0)&amp;"歳")</f>
        <v/>
      </c>
      <c r="G43" s="79" t="str">
        <f>VLOOKUP($A40,入力用!$A$4:$AD$53,15,0)&amp;""</f>
        <v/>
      </c>
      <c r="H43" s="82" t="str">
        <f>VLOOKUP($A40,入力用!$A$4:$AD$53,16,0)&amp;""</f>
        <v/>
      </c>
      <c r="I43" s="112" t="str">
        <f>VLOOKUP($A40,入力用!$A$4:$AD$53,18,0)&amp;""</f>
        <v/>
      </c>
      <c r="J43" s="88"/>
      <c r="K43" s="112" t="str">
        <f>VLOOKUP($A40,入力用!$A$4:$AD$53,21,0)&amp;""</f>
        <v/>
      </c>
      <c r="L43" s="91"/>
      <c r="M43" s="80"/>
      <c r="N43" s="116"/>
      <c r="O43" s="117"/>
      <c r="P43" s="117"/>
      <c r="Q43" s="117"/>
      <c r="R43" s="117"/>
      <c r="S43" s="123"/>
      <c r="T43" s="124"/>
      <c r="U43" s="124"/>
      <c r="V43" s="124"/>
      <c r="W43" s="125"/>
      <c r="X43" s="124"/>
      <c r="Y43" s="124"/>
      <c r="Z43" s="124"/>
      <c r="AA43" s="124"/>
      <c r="AB43" s="125"/>
      <c r="AC43" s="68" t="s">
        <v>151</v>
      </c>
      <c r="AD43" s="69"/>
      <c r="AE43" s="69"/>
      <c r="AF43" s="69"/>
      <c r="AG43" s="69"/>
      <c r="AH43" s="70"/>
      <c r="AI43" s="66"/>
    </row>
    <row r="44" spans="1:35" ht="8.25" customHeight="1" x14ac:dyDescent="0.15">
      <c r="A44" s="94"/>
      <c r="B44" s="108"/>
      <c r="C44" s="98"/>
      <c r="D44" s="100"/>
      <c r="E44" s="98"/>
      <c r="F44" s="98"/>
      <c r="G44" s="79"/>
      <c r="H44" s="82"/>
      <c r="I44" s="112"/>
      <c r="J44" s="88"/>
      <c r="K44" s="112"/>
      <c r="L44" s="90" t="str">
        <f>VLOOKUP($A40,入力用!$A$4:$AD$53,26,0)&amp;""</f>
        <v/>
      </c>
      <c r="M44" s="77" t="str">
        <f>VLOOKUP($A40,入力用!$A$4:$AD$53,27,0)&amp;""</f>
        <v/>
      </c>
      <c r="N44" s="116"/>
      <c r="O44" s="117"/>
      <c r="P44" s="117"/>
      <c r="Q44" s="117"/>
      <c r="R44" s="117"/>
      <c r="S44" s="123"/>
      <c r="T44" s="124"/>
      <c r="U44" s="124"/>
      <c r="V44" s="124"/>
      <c r="W44" s="125"/>
      <c r="X44" s="124"/>
      <c r="Y44" s="124"/>
      <c r="Z44" s="124"/>
      <c r="AA44" s="124"/>
      <c r="AB44" s="125"/>
      <c r="AC44" s="71"/>
      <c r="AD44" s="142"/>
      <c r="AE44" s="142"/>
      <c r="AF44" s="142"/>
      <c r="AG44" s="142"/>
      <c r="AH44" s="73"/>
      <c r="AI44" s="66"/>
    </row>
    <row r="45" spans="1:35" ht="8.25" customHeight="1" x14ac:dyDescent="0.15">
      <c r="A45" s="95"/>
      <c r="B45" s="109"/>
      <c r="C45" s="91"/>
      <c r="D45" s="101"/>
      <c r="E45" s="91"/>
      <c r="F45" s="91"/>
      <c r="G45" s="80"/>
      <c r="H45" s="83"/>
      <c r="I45" s="145"/>
      <c r="J45" s="144"/>
      <c r="K45" s="145"/>
      <c r="L45" s="91"/>
      <c r="M45" s="80"/>
      <c r="N45" s="118"/>
      <c r="O45" s="119"/>
      <c r="P45" s="119"/>
      <c r="Q45" s="119"/>
      <c r="R45" s="119"/>
      <c r="S45" s="126"/>
      <c r="T45" s="127"/>
      <c r="U45" s="127"/>
      <c r="V45" s="127"/>
      <c r="W45" s="128"/>
      <c r="X45" s="127"/>
      <c r="Y45" s="127"/>
      <c r="Z45" s="127"/>
      <c r="AA45" s="127"/>
      <c r="AB45" s="128"/>
      <c r="AC45" s="139"/>
      <c r="AD45" s="140"/>
      <c r="AE45" s="140"/>
      <c r="AF45" s="140"/>
      <c r="AG45" s="140"/>
      <c r="AH45" s="141"/>
      <c r="AI45" s="143"/>
    </row>
    <row r="46" spans="1:35" ht="8.25" customHeight="1" x14ac:dyDescent="0.15">
      <c r="A46" s="93">
        <f>A40+1</f>
        <v>6</v>
      </c>
      <c r="B46" s="96" t="str">
        <f>VLOOKUP($A46,入力用!$A$4:$AD$53,4,0)&amp;" "&amp;VLOOKUP($A46,入力用!$A$4:$AD$53,5,0)&amp;""</f>
        <v xml:space="preserve"> </v>
      </c>
      <c r="C46" s="90" t="str">
        <f>VLOOKUP($A46,入力用!$A$4:$AD$53,6,0)&amp;""</f>
        <v/>
      </c>
      <c r="D46" s="99" t="str">
        <f>VLOOKUP($A46,入力用!$A$4:$AD$53,7,0)&amp;""</f>
        <v/>
      </c>
      <c r="E46" s="102" t="str">
        <f>IF(入力用!H9="","",VLOOKUP($A46,入力用!$A$4:$AD$53,8,0))</f>
        <v/>
      </c>
      <c r="F46" s="102" t="str">
        <f>IF(入力用!J9="","",VLOOKUP($A46,入力用!$A$4:$AD$53,10,0))</f>
        <v/>
      </c>
      <c r="G46" s="77" t="str">
        <f>VLOOKUP($A46,入力用!$A$4:$AD$53,12,0)&amp;VLOOKUP($A46,入力用!$A$4:$AD$53,13,0)&amp;""</f>
        <v/>
      </c>
      <c r="H46" s="81" t="str">
        <f>VLOOKUP($A46,入力用!$A$4:$AD$53,14,0)&amp;""</f>
        <v/>
      </c>
      <c r="I46" s="84" t="str">
        <f>IF(入力用!Q9="","",VLOOKUP($A46,入力用!$A$4:$AD$53,17,0))</f>
        <v/>
      </c>
      <c r="J46" s="87"/>
      <c r="K46" s="84" t="str">
        <f>IF(入力用!T9="","",VLOOKUP($A46,入力用!$A$4:$AD$53,20,0))</f>
        <v/>
      </c>
      <c r="L46" s="90" t="str">
        <f>VLOOKUP($A46,入力用!$A$4:$AD$53,22,0)&amp;""</f>
        <v/>
      </c>
      <c r="M46" s="77" t="str">
        <f>VLOOKUP($A46,入力用!$A$4:$AD$53,23,0)&amp;""</f>
        <v/>
      </c>
      <c r="N46" s="114" t="str">
        <f>VLOOKUP($A46,入力用!$A$4:$AD$53,28,0)&amp;""</f>
        <v/>
      </c>
      <c r="O46" s="115"/>
      <c r="P46" s="115"/>
      <c r="Q46" s="115"/>
      <c r="R46" s="115"/>
      <c r="S46" s="120" t="str">
        <f>VLOOKUP($A46,入力用!$A$4:$AD$53,29,0)&amp;""</f>
        <v/>
      </c>
      <c r="T46" s="121"/>
      <c r="U46" s="121"/>
      <c r="V46" s="121"/>
      <c r="W46" s="122"/>
      <c r="X46" s="121" t="str">
        <f>VLOOKUP($A46,入力用!$A$4:$AD$53,30,0)&amp;""</f>
        <v/>
      </c>
      <c r="Y46" s="121"/>
      <c r="Z46" s="121"/>
      <c r="AA46" s="121"/>
      <c r="AB46" s="122"/>
      <c r="AC46" s="68" t="s">
        <v>151</v>
      </c>
      <c r="AD46" s="69"/>
      <c r="AE46" s="69"/>
      <c r="AF46" s="69"/>
      <c r="AG46" s="69"/>
      <c r="AH46" s="70"/>
      <c r="AI46" s="65" t="str">
        <f>VLOOKUP($A46,入力用!$A$4:$AE$53,31,0)&amp;""</f>
        <v/>
      </c>
    </row>
    <row r="47" spans="1:35" ht="8.25" customHeight="1" x14ac:dyDescent="0.15">
      <c r="A47" s="94"/>
      <c r="B47" s="97"/>
      <c r="C47" s="98"/>
      <c r="D47" s="100"/>
      <c r="E47" s="103"/>
      <c r="F47" s="103"/>
      <c r="G47" s="79"/>
      <c r="H47" s="82"/>
      <c r="I47" s="85"/>
      <c r="J47" s="88"/>
      <c r="K47" s="85"/>
      <c r="L47" s="91"/>
      <c r="M47" s="80"/>
      <c r="N47" s="116"/>
      <c r="O47" s="117"/>
      <c r="P47" s="117"/>
      <c r="Q47" s="117"/>
      <c r="R47" s="117"/>
      <c r="S47" s="123"/>
      <c r="T47" s="124"/>
      <c r="U47" s="124"/>
      <c r="V47" s="124"/>
      <c r="W47" s="125"/>
      <c r="X47" s="124"/>
      <c r="Y47" s="124"/>
      <c r="Z47" s="124"/>
      <c r="AA47" s="124"/>
      <c r="AB47" s="125"/>
      <c r="AC47" s="71"/>
      <c r="AD47" s="142"/>
      <c r="AE47" s="142"/>
      <c r="AF47" s="142"/>
      <c r="AG47" s="142"/>
      <c r="AH47" s="73"/>
      <c r="AI47" s="66"/>
    </row>
    <row r="48" spans="1:35" ht="8.25" customHeight="1" x14ac:dyDescent="0.15">
      <c r="A48" s="94"/>
      <c r="B48" s="107" t="str">
        <f>VLOOKUP($A46,入力用!$A$4:$AD$53,2,0)&amp;" "&amp;VLOOKUP($A46,入力用!$A$4:$AD$53,3,0)&amp;""</f>
        <v xml:space="preserve"> </v>
      </c>
      <c r="C48" s="98"/>
      <c r="D48" s="100"/>
      <c r="E48" s="104"/>
      <c r="F48" s="104"/>
      <c r="G48" s="80"/>
      <c r="H48" s="83"/>
      <c r="I48" s="86"/>
      <c r="J48" s="88"/>
      <c r="K48" s="86"/>
      <c r="L48" s="90" t="str">
        <f>VLOOKUP($A46,入力用!$A$4:$AD$53,24,0)&amp;""</f>
        <v/>
      </c>
      <c r="M48" s="77" t="str">
        <f>VLOOKUP($A46,入力用!$A$4:$AD$53,25,0)&amp;""</f>
        <v/>
      </c>
      <c r="N48" s="116"/>
      <c r="O48" s="117"/>
      <c r="P48" s="117"/>
      <c r="Q48" s="117"/>
      <c r="R48" s="117"/>
      <c r="S48" s="123"/>
      <c r="T48" s="124"/>
      <c r="U48" s="124"/>
      <c r="V48" s="124"/>
      <c r="W48" s="125"/>
      <c r="X48" s="124"/>
      <c r="Y48" s="124"/>
      <c r="Z48" s="124"/>
      <c r="AA48" s="124"/>
      <c r="AB48" s="125"/>
      <c r="AC48" s="139"/>
      <c r="AD48" s="140"/>
      <c r="AE48" s="140"/>
      <c r="AF48" s="140"/>
      <c r="AG48" s="140"/>
      <c r="AH48" s="141"/>
      <c r="AI48" s="66"/>
    </row>
    <row r="49" spans="1:35" ht="8.25" customHeight="1" x14ac:dyDescent="0.15">
      <c r="A49" s="94"/>
      <c r="B49" s="108"/>
      <c r="C49" s="98"/>
      <c r="D49" s="100"/>
      <c r="E49" s="98" t="str">
        <f>IF(入力用!I9="","",VLOOKUP($A46,入力用!$A$4:$AD$53,9,0)&amp;"年")</f>
        <v/>
      </c>
      <c r="F49" s="98" t="str">
        <f ca="1">IF(入力用!K9="","",VLOOKUP($A46,入力用!$A$4:$AD$53,11,0)&amp;"歳")</f>
        <v/>
      </c>
      <c r="G49" s="79" t="str">
        <f>VLOOKUP($A46,入力用!$A$4:$AD$53,15,0)&amp;""</f>
        <v/>
      </c>
      <c r="H49" s="82" t="str">
        <f>VLOOKUP($A46,入力用!$A$4:$AD$53,16,0)&amp;""</f>
        <v/>
      </c>
      <c r="I49" s="112" t="str">
        <f>VLOOKUP($A46,入力用!$A$4:$AD$53,18,0)&amp;""</f>
        <v/>
      </c>
      <c r="J49" s="88"/>
      <c r="K49" s="112" t="str">
        <f>VLOOKUP($A46,入力用!$A$4:$AD$53,21,0)&amp;""</f>
        <v/>
      </c>
      <c r="L49" s="91"/>
      <c r="M49" s="80"/>
      <c r="N49" s="116"/>
      <c r="O49" s="117"/>
      <c r="P49" s="117"/>
      <c r="Q49" s="117"/>
      <c r="R49" s="117"/>
      <c r="S49" s="123"/>
      <c r="T49" s="124"/>
      <c r="U49" s="124"/>
      <c r="V49" s="124"/>
      <c r="W49" s="125"/>
      <c r="X49" s="124"/>
      <c r="Y49" s="124"/>
      <c r="Z49" s="124"/>
      <c r="AA49" s="124"/>
      <c r="AB49" s="125"/>
      <c r="AC49" s="68" t="s">
        <v>151</v>
      </c>
      <c r="AD49" s="69"/>
      <c r="AE49" s="69"/>
      <c r="AF49" s="69"/>
      <c r="AG49" s="69"/>
      <c r="AH49" s="70"/>
      <c r="AI49" s="66"/>
    </row>
    <row r="50" spans="1:35" ht="8.25" customHeight="1" x14ac:dyDescent="0.15">
      <c r="A50" s="94"/>
      <c r="B50" s="108"/>
      <c r="C50" s="98"/>
      <c r="D50" s="100"/>
      <c r="E50" s="98"/>
      <c r="F50" s="98"/>
      <c r="G50" s="79"/>
      <c r="H50" s="82"/>
      <c r="I50" s="112"/>
      <c r="J50" s="88"/>
      <c r="K50" s="112"/>
      <c r="L50" s="90" t="str">
        <f>VLOOKUP($A46,入力用!$A$4:$AD$53,26,0)&amp;""</f>
        <v/>
      </c>
      <c r="M50" s="77" t="str">
        <f>VLOOKUP($A46,入力用!$A$4:$AD$53,27,0)&amp;""</f>
        <v/>
      </c>
      <c r="N50" s="116"/>
      <c r="O50" s="117"/>
      <c r="P50" s="117"/>
      <c r="Q50" s="117"/>
      <c r="R50" s="117"/>
      <c r="S50" s="123"/>
      <c r="T50" s="124"/>
      <c r="U50" s="124"/>
      <c r="V50" s="124"/>
      <c r="W50" s="125"/>
      <c r="X50" s="124"/>
      <c r="Y50" s="124"/>
      <c r="Z50" s="124"/>
      <c r="AA50" s="124"/>
      <c r="AB50" s="125"/>
      <c r="AC50" s="71"/>
      <c r="AD50" s="142"/>
      <c r="AE50" s="142"/>
      <c r="AF50" s="142"/>
      <c r="AG50" s="142"/>
      <c r="AH50" s="73"/>
      <c r="AI50" s="66"/>
    </row>
    <row r="51" spans="1:35" ht="8.25" customHeight="1" x14ac:dyDescent="0.15">
      <c r="A51" s="95"/>
      <c r="B51" s="109"/>
      <c r="C51" s="91"/>
      <c r="D51" s="101"/>
      <c r="E51" s="91"/>
      <c r="F51" s="91"/>
      <c r="G51" s="80"/>
      <c r="H51" s="83"/>
      <c r="I51" s="145"/>
      <c r="J51" s="144"/>
      <c r="K51" s="145"/>
      <c r="L51" s="91"/>
      <c r="M51" s="80"/>
      <c r="N51" s="118"/>
      <c r="O51" s="119"/>
      <c r="P51" s="119"/>
      <c r="Q51" s="119"/>
      <c r="R51" s="119"/>
      <c r="S51" s="126"/>
      <c r="T51" s="127"/>
      <c r="U51" s="127"/>
      <c r="V51" s="127"/>
      <c r="W51" s="128"/>
      <c r="X51" s="127"/>
      <c r="Y51" s="127"/>
      <c r="Z51" s="127"/>
      <c r="AA51" s="127"/>
      <c r="AB51" s="128"/>
      <c r="AC51" s="139"/>
      <c r="AD51" s="140"/>
      <c r="AE51" s="140"/>
      <c r="AF51" s="140"/>
      <c r="AG51" s="140"/>
      <c r="AH51" s="141"/>
      <c r="AI51" s="143"/>
    </row>
    <row r="52" spans="1:35" ht="8.25" customHeight="1" x14ac:dyDescent="0.15">
      <c r="A52" s="93">
        <f>A46+1</f>
        <v>7</v>
      </c>
      <c r="B52" s="96" t="str">
        <f>VLOOKUP($A52,入力用!$A$4:$AD$53,4,0)&amp;" "&amp;VLOOKUP($A52,入力用!$A$4:$AD$53,5,0)&amp;""</f>
        <v xml:space="preserve"> </v>
      </c>
      <c r="C52" s="90" t="str">
        <f>VLOOKUP($A52,入力用!$A$4:$AD$53,6,0)&amp;""</f>
        <v/>
      </c>
      <c r="D52" s="99" t="str">
        <f>VLOOKUP($A52,入力用!$A$4:$AD$53,7,0)&amp;""</f>
        <v/>
      </c>
      <c r="E52" s="102" t="str">
        <f>IF(入力用!H10="","",VLOOKUP($A52,入力用!$A$4:$AD$53,8,0))</f>
        <v/>
      </c>
      <c r="F52" s="102" t="str">
        <f>IF(入力用!J10="","",VLOOKUP($A52,入力用!$A$4:$AD$53,10,0))</f>
        <v/>
      </c>
      <c r="G52" s="77" t="str">
        <f>VLOOKUP($A52,入力用!$A$4:$AD$53,12,0)&amp;VLOOKUP($A52,入力用!$A$4:$AD$53,13,0)&amp;""</f>
        <v/>
      </c>
      <c r="H52" s="81" t="str">
        <f>VLOOKUP($A52,入力用!$A$4:$AD$53,14,0)&amp;""</f>
        <v/>
      </c>
      <c r="I52" s="84" t="str">
        <f>IF(入力用!Q10="","",VLOOKUP($A52,入力用!$A$4:$AD$53,17,0))</f>
        <v/>
      </c>
      <c r="J52" s="87" t="str">
        <f>VLOOKUP($A52,入力用!$A$4:$AD$53,19,0)&amp;""</f>
        <v/>
      </c>
      <c r="K52" s="84" t="str">
        <f>IF(入力用!T10="","",VLOOKUP($A52,入力用!$A$4:$AD$53,20,0))</f>
        <v/>
      </c>
      <c r="L52" s="90" t="str">
        <f>VLOOKUP($A52,入力用!$A$4:$AD$53,22,0)&amp;""</f>
        <v/>
      </c>
      <c r="M52" s="77" t="str">
        <f>VLOOKUP($A52,入力用!$A$4:$AD$53,23,0)&amp;""</f>
        <v/>
      </c>
      <c r="N52" s="114" t="str">
        <f>VLOOKUP($A52,入力用!$A$4:$AD$53,28,0)&amp;""</f>
        <v/>
      </c>
      <c r="O52" s="115"/>
      <c r="P52" s="115"/>
      <c r="Q52" s="115"/>
      <c r="R52" s="115"/>
      <c r="S52" s="120" t="str">
        <f>VLOOKUP($A52,入力用!$A$4:$AD$53,29,0)&amp;""</f>
        <v/>
      </c>
      <c r="T52" s="121"/>
      <c r="U52" s="121"/>
      <c r="V52" s="121"/>
      <c r="W52" s="122"/>
      <c r="X52" s="121" t="str">
        <f>VLOOKUP($A52,入力用!$A$4:$AD$53,30,0)&amp;""</f>
        <v/>
      </c>
      <c r="Y52" s="121"/>
      <c r="Z52" s="121"/>
      <c r="AA52" s="121"/>
      <c r="AB52" s="122"/>
      <c r="AC52" s="68" t="s">
        <v>151</v>
      </c>
      <c r="AD52" s="69"/>
      <c r="AE52" s="69"/>
      <c r="AF52" s="69"/>
      <c r="AG52" s="69"/>
      <c r="AH52" s="70"/>
      <c r="AI52" s="65" t="str">
        <f>VLOOKUP($A52,入力用!$A$4:$AE$53,31,0)&amp;""</f>
        <v/>
      </c>
    </row>
    <row r="53" spans="1:35" ht="8.25" customHeight="1" x14ac:dyDescent="0.15">
      <c r="A53" s="94"/>
      <c r="B53" s="97"/>
      <c r="C53" s="98"/>
      <c r="D53" s="100"/>
      <c r="E53" s="103"/>
      <c r="F53" s="103"/>
      <c r="G53" s="79"/>
      <c r="H53" s="82"/>
      <c r="I53" s="85"/>
      <c r="J53" s="88"/>
      <c r="K53" s="85"/>
      <c r="L53" s="91"/>
      <c r="M53" s="80"/>
      <c r="N53" s="116"/>
      <c r="O53" s="117"/>
      <c r="P53" s="117"/>
      <c r="Q53" s="117"/>
      <c r="R53" s="117"/>
      <c r="S53" s="123"/>
      <c r="T53" s="124"/>
      <c r="U53" s="124"/>
      <c r="V53" s="124"/>
      <c r="W53" s="125"/>
      <c r="X53" s="124"/>
      <c r="Y53" s="124"/>
      <c r="Z53" s="124"/>
      <c r="AA53" s="124"/>
      <c r="AB53" s="125"/>
      <c r="AC53" s="71"/>
      <c r="AD53" s="142"/>
      <c r="AE53" s="142"/>
      <c r="AF53" s="142"/>
      <c r="AG53" s="142"/>
      <c r="AH53" s="73"/>
      <c r="AI53" s="66"/>
    </row>
    <row r="54" spans="1:35" ht="8.25" customHeight="1" x14ac:dyDescent="0.15">
      <c r="A54" s="94"/>
      <c r="B54" s="107" t="str">
        <f>VLOOKUP($A52,入力用!$A$4:$AD$53,2,0)&amp;" "&amp;VLOOKUP($A52,入力用!$A$4:$AD$53,3,0)&amp;""</f>
        <v xml:space="preserve"> </v>
      </c>
      <c r="C54" s="98"/>
      <c r="D54" s="100"/>
      <c r="E54" s="104"/>
      <c r="F54" s="104"/>
      <c r="G54" s="80"/>
      <c r="H54" s="83"/>
      <c r="I54" s="86"/>
      <c r="J54" s="88"/>
      <c r="K54" s="86"/>
      <c r="L54" s="90" t="str">
        <f>VLOOKUP($A52,入力用!$A$4:$AD$53,24,0)&amp;""</f>
        <v/>
      </c>
      <c r="M54" s="77" t="str">
        <f>VLOOKUP($A52,入力用!$A$4:$AD$53,25,0)&amp;""</f>
        <v/>
      </c>
      <c r="N54" s="116"/>
      <c r="O54" s="117"/>
      <c r="P54" s="117"/>
      <c r="Q54" s="117"/>
      <c r="R54" s="117"/>
      <c r="S54" s="123"/>
      <c r="T54" s="124"/>
      <c r="U54" s="124"/>
      <c r="V54" s="124"/>
      <c r="W54" s="125"/>
      <c r="X54" s="124"/>
      <c r="Y54" s="124"/>
      <c r="Z54" s="124"/>
      <c r="AA54" s="124"/>
      <c r="AB54" s="125"/>
      <c r="AC54" s="139"/>
      <c r="AD54" s="140"/>
      <c r="AE54" s="140"/>
      <c r="AF54" s="140"/>
      <c r="AG54" s="140"/>
      <c r="AH54" s="141"/>
      <c r="AI54" s="66"/>
    </row>
    <row r="55" spans="1:35" ht="8.25" customHeight="1" x14ac:dyDescent="0.15">
      <c r="A55" s="94"/>
      <c r="B55" s="108"/>
      <c r="C55" s="98"/>
      <c r="D55" s="100"/>
      <c r="E55" s="98" t="str">
        <f>IF(入力用!I10="","",VLOOKUP($A52,入力用!$A$4:$AD$53,9,0)&amp;"年")</f>
        <v/>
      </c>
      <c r="F55" s="98" t="str">
        <f ca="1">IF(入力用!K10="","",VLOOKUP($A52,入力用!$A$4:$AD$53,11,0)&amp;"歳")</f>
        <v/>
      </c>
      <c r="G55" s="79" t="str">
        <f>VLOOKUP($A52,入力用!$A$4:$AD$53,15,0)&amp;""</f>
        <v/>
      </c>
      <c r="H55" s="82" t="str">
        <f>VLOOKUP($A52,入力用!$A$4:$AD$53,16,0)&amp;""</f>
        <v/>
      </c>
      <c r="I55" s="112" t="str">
        <f>VLOOKUP($A52,入力用!$A$4:$AD$53,18,0)&amp;""</f>
        <v/>
      </c>
      <c r="J55" s="88"/>
      <c r="K55" s="112" t="str">
        <f>VLOOKUP($A52,入力用!$A$4:$AD$53,21,0)&amp;""</f>
        <v/>
      </c>
      <c r="L55" s="91"/>
      <c r="M55" s="80"/>
      <c r="N55" s="116"/>
      <c r="O55" s="117"/>
      <c r="P55" s="117"/>
      <c r="Q55" s="117"/>
      <c r="R55" s="117"/>
      <c r="S55" s="123"/>
      <c r="T55" s="124"/>
      <c r="U55" s="124"/>
      <c r="V55" s="124"/>
      <c r="W55" s="125"/>
      <c r="X55" s="124"/>
      <c r="Y55" s="124"/>
      <c r="Z55" s="124"/>
      <c r="AA55" s="124"/>
      <c r="AB55" s="125"/>
      <c r="AC55" s="68" t="s">
        <v>151</v>
      </c>
      <c r="AD55" s="69"/>
      <c r="AE55" s="69"/>
      <c r="AF55" s="69"/>
      <c r="AG55" s="69"/>
      <c r="AH55" s="70"/>
      <c r="AI55" s="66"/>
    </row>
    <row r="56" spans="1:35" ht="8.25" customHeight="1" x14ac:dyDescent="0.15">
      <c r="A56" s="94"/>
      <c r="B56" s="108"/>
      <c r="C56" s="98"/>
      <c r="D56" s="100"/>
      <c r="E56" s="98"/>
      <c r="F56" s="98"/>
      <c r="G56" s="79"/>
      <c r="H56" s="82"/>
      <c r="I56" s="112"/>
      <c r="J56" s="88"/>
      <c r="K56" s="112"/>
      <c r="L56" s="90" t="str">
        <f>VLOOKUP($A52,入力用!$A$4:$AD$53,26,0)&amp;""</f>
        <v/>
      </c>
      <c r="M56" s="77" t="str">
        <f>VLOOKUP($A52,入力用!$A$4:$AD$53,27,0)&amp;""</f>
        <v/>
      </c>
      <c r="N56" s="116"/>
      <c r="O56" s="117"/>
      <c r="P56" s="117"/>
      <c r="Q56" s="117"/>
      <c r="R56" s="117"/>
      <c r="S56" s="123"/>
      <c r="T56" s="124"/>
      <c r="U56" s="124"/>
      <c r="V56" s="124"/>
      <c r="W56" s="125"/>
      <c r="X56" s="124"/>
      <c r="Y56" s="124"/>
      <c r="Z56" s="124"/>
      <c r="AA56" s="124"/>
      <c r="AB56" s="125"/>
      <c r="AC56" s="71"/>
      <c r="AD56" s="142"/>
      <c r="AE56" s="142"/>
      <c r="AF56" s="142"/>
      <c r="AG56" s="142"/>
      <c r="AH56" s="73"/>
      <c r="AI56" s="66"/>
    </row>
    <row r="57" spans="1:35" ht="8.25" customHeight="1" x14ac:dyDescent="0.15">
      <c r="A57" s="95"/>
      <c r="B57" s="109"/>
      <c r="C57" s="91"/>
      <c r="D57" s="101"/>
      <c r="E57" s="91"/>
      <c r="F57" s="91"/>
      <c r="G57" s="80"/>
      <c r="H57" s="83"/>
      <c r="I57" s="145"/>
      <c r="J57" s="144"/>
      <c r="K57" s="145"/>
      <c r="L57" s="91"/>
      <c r="M57" s="80"/>
      <c r="N57" s="118"/>
      <c r="O57" s="119"/>
      <c r="P57" s="119"/>
      <c r="Q57" s="119"/>
      <c r="R57" s="119"/>
      <c r="S57" s="126"/>
      <c r="T57" s="127"/>
      <c r="U57" s="127"/>
      <c r="V57" s="127"/>
      <c r="W57" s="128"/>
      <c r="X57" s="127"/>
      <c r="Y57" s="127"/>
      <c r="Z57" s="127"/>
      <c r="AA57" s="127"/>
      <c r="AB57" s="128"/>
      <c r="AC57" s="139"/>
      <c r="AD57" s="140"/>
      <c r="AE57" s="140"/>
      <c r="AF57" s="140"/>
      <c r="AG57" s="140"/>
      <c r="AH57" s="141"/>
      <c r="AI57" s="143"/>
    </row>
    <row r="58" spans="1:35" ht="8.25" customHeight="1" x14ac:dyDescent="0.15">
      <c r="A58" s="93">
        <f>A52+1</f>
        <v>8</v>
      </c>
      <c r="B58" s="96" t="str">
        <f>VLOOKUP($A58,入力用!$A$4:$AD$53,4,0)&amp;" "&amp;VLOOKUP($A58,入力用!$A$4:$AD$53,5,0)&amp;""</f>
        <v xml:space="preserve"> </v>
      </c>
      <c r="C58" s="90" t="str">
        <f>VLOOKUP($A58,入力用!$A$4:$AD$53,6,0)&amp;""</f>
        <v/>
      </c>
      <c r="D58" s="99" t="str">
        <f>VLOOKUP($A58,入力用!$A$4:$AD$53,7,0)&amp;""</f>
        <v/>
      </c>
      <c r="E58" s="102" t="str">
        <f>IF(入力用!H11="","",VLOOKUP($A58,入力用!$A$4:$AD$53,8,0))</f>
        <v/>
      </c>
      <c r="F58" s="102" t="str">
        <f>IF(入力用!J11="","",VLOOKUP($A58,入力用!$A$4:$AD$53,10,0))</f>
        <v/>
      </c>
      <c r="G58" s="77" t="str">
        <f>VLOOKUP($A58,入力用!$A$4:$AD$53,12,0)&amp;VLOOKUP($A58,入力用!$A$4:$AD$53,13,0)&amp;""</f>
        <v/>
      </c>
      <c r="H58" s="81" t="str">
        <f>VLOOKUP($A58,入力用!$A$4:$AD$53,14,0)&amp;""</f>
        <v/>
      </c>
      <c r="I58" s="84" t="str">
        <f>IF(入力用!Q11="","",VLOOKUP($A58,入力用!$A$4:$AD$53,17,0))</f>
        <v/>
      </c>
      <c r="J58" s="87" t="str">
        <f>VLOOKUP($A58,入力用!$A$4:$AD$53,19,0)&amp;""</f>
        <v/>
      </c>
      <c r="K58" s="84" t="str">
        <f>IF(入力用!T11="","",VLOOKUP($A58,入力用!$A$4:$AD$53,20,0))</f>
        <v/>
      </c>
      <c r="L58" s="90" t="str">
        <f>VLOOKUP($A58,入力用!$A$4:$AD$53,22,0)&amp;""</f>
        <v/>
      </c>
      <c r="M58" s="77" t="str">
        <f>VLOOKUP($A58,入力用!$A$4:$AD$53,23,0)&amp;""</f>
        <v/>
      </c>
      <c r="N58" s="114" t="str">
        <f>VLOOKUP($A58,入力用!$A$4:$AD$53,28,0)&amp;""</f>
        <v/>
      </c>
      <c r="O58" s="115"/>
      <c r="P58" s="115"/>
      <c r="Q58" s="115"/>
      <c r="R58" s="115"/>
      <c r="S58" s="120" t="str">
        <f>VLOOKUP($A58,入力用!$A$4:$AD$53,29,0)&amp;""</f>
        <v/>
      </c>
      <c r="T58" s="121"/>
      <c r="U58" s="121"/>
      <c r="V58" s="121"/>
      <c r="W58" s="122"/>
      <c r="X58" s="121" t="str">
        <f>VLOOKUP($A58,入力用!$A$4:$AD$53,30,0)&amp;""</f>
        <v/>
      </c>
      <c r="Y58" s="121"/>
      <c r="Z58" s="121"/>
      <c r="AA58" s="121"/>
      <c r="AB58" s="122"/>
      <c r="AC58" s="68" t="s">
        <v>151</v>
      </c>
      <c r="AD58" s="69"/>
      <c r="AE58" s="69"/>
      <c r="AF58" s="69"/>
      <c r="AG58" s="69"/>
      <c r="AH58" s="70"/>
      <c r="AI58" s="65" t="str">
        <f>VLOOKUP($A58,入力用!$A$4:$AE$53,31,0)&amp;""</f>
        <v/>
      </c>
    </row>
    <row r="59" spans="1:35" ht="8.25" customHeight="1" x14ac:dyDescent="0.15">
      <c r="A59" s="94"/>
      <c r="B59" s="97"/>
      <c r="C59" s="98"/>
      <c r="D59" s="100"/>
      <c r="E59" s="103"/>
      <c r="F59" s="103"/>
      <c r="G59" s="79"/>
      <c r="H59" s="82"/>
      <c r="I59" s="85"/>
      <c r="J59" s="88"/>
      <c r="K59" s="85"/>
      <c r="L59" s="91"/>
      <c r="M59" s="80"/>
      <c r="N59" s="116"/>
      <c r="O59" s="117"/>
      <c r="P59" s="117"/>
      <c r="Q59" s="117"/>
      <c r="R59" s="117"/>
      <c r="S59" s="123"/>
      <c r="T59" s="124"/>
      <c r="U59" s="124"/>
      <c r="V59" s="124"/>
      <c r="W59" s="125"/>
      <c r="X59" s="124"/>
      <c r="Y59" s="124"/>
      <c r="Z59" s="124"/>
      <c r="AA59" s="124"/>
      <c r="AB59" s="125"/>
      <c r="AC59" s="71"/>
      <c r="AD59" s="142"/>
      <c r="AE59" s="142"/>
      <c r="AF59" s="142"/>
      <c r="AG59" s="142"/>
      <c r="AH59" s="73"/>
      <c r="AI59" s="66"/>
    </row>
    <row r="60" spans="1:35" ht="8.25" customHeight="1" x14ac:dyDescent="0.15">
      <c r="A60" s="94"/>
      <c r="B60" s="107" t="str">
        <f>VLOOKUP($A58,入力用!$A$4:$AD$53,2,0)&amp;" "&amp;VLOOKUP($A58,入力用!$A$4:$AD$53,3,0)&amp;""</f>
        <v xml:space="preserve"> </v>
      </c>
      <c r="C60" s="98"/>
      <c r="D60" s="100"/>
      <c r="E60" s="104"/>
      <c r="F60" s="104"/>
      <c r="G60" s="80"/>
      <c r="H60" s="83"/>
      <c r="I60" s="86"/>
      <c r="J60" s="88"/>
      <c r="K60" s="86"/>
      <c r="L60" s="90" t="str">
        <f>VLOOKUP($A58,入力用!$A$4:$AD$53,24,0)&amp;""</f>
        <v/>
      </c>
      <c r="M60" s="77" t="str">
        <f>VLOOKUP($A58,入力用!$A$4:$AD$53,25,0)&amp;""</f>
        <v/>
      </c>
      <c r="N60" s="116"/>
      <c r="O60" s="117"/>
      <c r="P60" s="117"/>
      <c r="Q60" s="117"/>
      <c r="R60" s="117"/>
      <c r="S60" s="123"/>
      <c r="T60" s="124"/>
      <c r="U60" s="124"/>
      <c r="V60" s="124"/>
      <c r="W60" s="125"/>
      <c r="X60" s="124"/>
      <c r="Y60" s="124"/>
      <c r="Z60" s="124"/>
      <c r="AA60" s="124"/>
      <c r="AB60" s="125"/>
      <c r="AC60" s="139"/>
      <c r="AD60" s="140"/>
      <c r="AE60" s="140"/>
      <c r="AF60" s="140"/>
      <c r="AG60" s="140"/>
      <c r="AH60" s="141"/>
      <c r="AI60" s="66"/>
    </row>
    <row r="61" spans="1:35" ht="8.25" customHeight="1" x14ac:dyDescent="0.15">
      <c r="A61" s="94"/>
      <c r="B61" s="108"/>
      <c r="C61" s="98"/>
      <c r="D61" s="100"/>
      <c r="E61" s="98" t="str">
        <f>IF(入力用!I11="","",VLOOKUP($A58,入力用!$A$4:$AD$53,9,0)&amp;"年")</f>
        <v/>
      </c>
      <c r="F61" s="98" t="str">
        <f ca="1">IF(入力用!K11="","",VLOOKUP($A58,入力用!$A$4:$AD$53,11,0)&amp;"歳")</f>
        <v/>
      </c>
      <c r="G61" s="79" t="str">
        <f>VLOOKUP($A58,入力用!$A$4:$AD$53,15,0)&amp;""</f>
        <v/>
      </c>
      <c r="H61" s="82" t="str">
        <f>VLOOKUP($A58,入力用!$A$4:$AD$53,16,0)&amp;""</f>
        <v/>
      </c>
      <c r="I61" s="112" t="str">
        <f>VLOOKUP($A58,入力用!$A$4:$AD$53,18,0)&amp;""</f>
        <v/>
      </c>
      <c r="J61" s="88"/>
      <c r="K61" s="112" t="str">
        <f>VLOOKUP($A58,入力用!$A$4:$AD$53,21,0)&amp;""</f>
        <v/>
      </c>
      <c r="L61" s="91"/>
      <c r="M61" s="80"/>
      <c r="N61" s="116"/>
      <c r="O61" s="117"/>
      <c r="P61" s="117"/>
      <c r="Q61" s="117"/>
      <c r="R61" s="117"/>
      <c r="S61" s="123"/>
      <c r="T61" s="124"/>
      <c r="U61" s="124"/>
      <c r="V61" s="124"/>
      <c r="W61" s="125"/>
      <c r="X61" s="124"/>
      <c r="Y61" s="124"/>
      <c r="Z61" s="124"/>
      <c r="AA61" s="124"/>
      <c r="AB61" s="125"/>
      <c r="AC61" s="68" t="s">
        <v>151</v>
      </c>
      <c r="AD61" s="69"/>
      <c r="AE61" s="69"/>
      <c r="AF61" s="69"/>
      <c r="AG61" s="69"/>
      <c r="AH61" s="70"/>
      <c r="AI61" s="66"/>
    </row>
    <row r="62" spans="1:35" ht="8.25" customHeight="1" x14ac:dyDescent="0.15">
      <c r="A62" s="94"/>
      <c r="B62" s="108"/>
      <c r="C62" s="98"/>
      <c r="D62" s="100"/>
      <c r="E62" s="98"/>
      <c r="F62" s="98"/>
      <c r="G62" s="79"/>
      <c r="H62" s="82"/>
      <c r="I62" s="112"/>
      <c r="J62" s="88"/>
      <c r="K62" s="112"/>
      <c r="L62" s="90" t="str">
        <f>VLOOKUP($A58,入力用!$A$4:$AD$53,26,0)&amp;""</f>
        <v/>
      </c>
      <c r="M62" s="77" t="str">
        <f>VLOOKUP($A58,入力用!$A$4:$AD$53,27,0)&amp;""</f>
        <v/>
      </c>
      <c r="N62" s="116"/>
      <c r="O62" s="117"/>
      <c r="P62" s="117"/>
      <c r="Q62" s="117"/>
      <c r="R62" s="117"/>
      <c r="S62" s="123"/>
      <c r="T62" s="124"/>
      <c r="U62" s="124"/>
      <c r="V62" s="124"/>
      <c r="W62" s="125"/>
      <c r="X62" s="124"/>
      <c r="Y62" s="124"/>
      <c r="Z62" s="124"/>
      <c r="AA62" s="124"/>
      <c r="AB62" s="125"/>
      <c r="AC62" s="71"/>
      <c r="AD62" s="142"/>
      <c r="AE62" s="142"/>
      <c r="AF62" s="142"/>
      <c r="AG62" s="142"/>
      <c r="AH62" s="73"/>
      <c r="AI62" s="66"/>
    </row>
    <row r="63" spans="1:35" ht="8.25" customHeight="1" x14ac:dyDescent="0.15">
      <c r="A63" s="95"/>
      <c r="B63" s="109"/>
      <c r="C63" s="91"/>
      <c r="D63" s="101"/>
      <c r="E63" s="91"/>
      <c r="F63" s="91"/>
      <c r="G63" s="80"/>
      <c r="H63" s="83"/>
      <c r="I63" s="145"/>
      <c r="J63" s="144"/>
      <c r="K63" s="145"/>
      <c r="L63" s="91"/>
      <c r="M63" s="80"/>
      <c r="N63" s="118"/>
      <c r="O63" s="119"/>
      <c r="P63" s="119"/>
      <c r="Q63" s="119"/>
      <c r="R63" s="119"/>
      <c r="S63" s="126"/>
      <c r="T63" s="127"/>
      <c r="U63" s="127"/>
      <c r="V63" s="127"/>
      <c r="W63" s="128"/>
      <c r="X63" s="127"/>
      <c r="Y63" s="127"/>
      <c r="Z63" s="127"/>
      <c r="AA63" s="127"/>
      <c r="AB63" s="128"/>
      <c r="AC63" s="139"/>
      <c r="AD63" s="140"/>
      <c r="AE63" s="140"/>
      <c r="AF63" s="140"/>
      <c r="AG63" s="140"/>
      <c r="AH63" s="141"/>
      <c r="AI63" s="143"/>
    </row>
    <row r="64" spans="1:35" ht="8.25" customHeight="1" x14ac:dyDescent="0.15">
      <c r="A64" s="93">
        <f>A58+1</f>
        <v>9</v>
      </c>
      <c r="B64" s="96" t="str">
        <f>VLOOKUP($A64,入力用!$A$4:$AD$53,4,0)&amp;" "&amp;VLOOKUP($A64,入力用!$A$4:$AD$53,5,0)&amp;""</f>
        <v xml:space="preserve"> </v>
      </c>
      <c r="C64" s="90" t="str">
        <f>VLOOKUP($A64,入力用!$A$4:$AD$53,6,0)&amp;""</f>
        <v/>
      </c>
      <c r="D64" s="99" t="str">
        <f>VLOOKUP($A64,入力用!$A$4:$AD$53,7,0)&amp;""</f>
        <v/>
      </c>
      <c r="E64" s="102" t="str">
        <f>IF(入力用!H12="","",VLOOKUP($A64,入力用!$A$4:$AD$53,8,0))</f>
        <v/>
      </c>
      <c r="F64" s="102" t="str">
        <f>IF(入力用!J12="","",VLOOKUP($A64,入力用!$A$4:$AD$53,10,0))</f>
        <v/>
      </c>
      <c r="G64" s="77" t="str">
        <f>VLOOKUP($A64,入力用!$A$4:$AD$53,12,0)&amp;VLOOKUP($A64,入力用!$A$4:$AD$53,13,0)&amp;""</f>
        <v/>
      </c>
      <c r="H64" s="81" t="str">
        <f>VLOOKUP($A64,入力用!$A$4:$AD$53,14,0)&amp;""</f>
        <v/>
      </c>
      <c r="I64" s="84" t="str">
        <f>IF(入力用!Q12="","",VLOOKUP($A64,入力用!$A$4:$AD$53,17,0))</f>
        <v/>
      </c>
      <c r="J64" s="87" t="str">
        <f>VLOOKUP($A64,入力用!$A$4:$AD$53,19,0)&amp;""</f>
        <v/>
      </c>
      <c r="K64" s="84" t="str">
        <f>IF(入力用!T12="","",VLOOKUP($A64,入力用!$A$4:$AD$53,20,0))</f>
        <v/>
      </c>
      <c r="L64" s="90" t="str">
        <f>VLOOKUP($A64,入力用!$A$4:$AD$53,22,0)&amp;""</f>
        <v/>
      </c>
      <c r="M64" s="77" t="str">
        <f>VLOOKUP($A64,入力用!$A$4:$AD$53,23,0)&amp;""</f>
        <v/>
      </c>
      <c r="N64" s="114" t="str">
        <f>VLOOKUP($A64,入力用!$A$4:$AD$53,28,0)&amp;""</f>
        <v/>
      </c>
      <c r="O64" s="115"/>
      <c r="P64" s="115"/>
      <c r="Q64" s="115"/>
      <c r="R64" s="115"/>
      <c r="S64" s="120" t="str">
        <f>VLOOKUP($A64,入力用!$A$4:$AD$53,29,0)&amp;""</f>
        <v/>
      </c>
      <c r="T64" s="121"/>
      <c r="U64" s="121"/>
      <c r="V64" s="121"/>
      <c r="W64" s="122"/>
      <c r="X64" s="121" t="str">
        <f>VLOOKUP($A64,入力用!$A$4:$AD$53,30,0)&amp;""</f>
        <v/>
      </c>
      <c r="Y64" s="121"/>
      <c r="Z64" s="121"/>
      <c r="AA64" s="121"/>
      <c r="AB64" s="122"/>
      <c r="AC64" s="68" t="s">
        <v>151</v>
      </c>
      <c r="AD64" s="69"/>
      <c r="AE64" s="69"/>
      <c r="AF64" s="69"/>
      <c r="AG64" s="69"/>
      <c r="AH64" s="70"/>
      <c r="AI64" s="65" t="str">
        <f>VLOOKUP($A64,入力用!$A$4:$AE$53,31,0)&amp;""</f>
        <v/>
      </c>
    </row>
    <row r="65" spans="1:37" ht="8.25" customHeight="1" x14ac:dyDescent="0.15">
      <c r="A65" s="94"/>
      <c r="B65" s="97"/>
      <c r="C65" s="98"/>
      <c r="D65" s="100"/>
      <c r="E65" s="103"/>
      <c r="F65" s="103"/>
      <c r="G65" s="79"/>
      <c r="H65" s="82"/>
      <c r="I65" s="85"/>
      <c r="J65" s="88"/>
      <c r="K65" s="85"/>
      <c r="L65" s="91"/>
      <c r="M65" s="80"/>
      <c r="N65" s="116"/>
      <c r="O65" s="117"/>
      <c r="P65" s="117"/>
      <c r="Q65" s="117"/>
      <c r="R65" s="117"/>
      <c r="S65" s="123"/>
      <c r="T65" s="124"/>
      <c r="U65" s="124"/>
      <c r="V65" s="124"/>
      <c r="W65" s="125"/>
      <c r="X65" s="124"/>
      <c r="Y65" s="124"/>
      <c r="Z65" s="124"/>
      <c r="AA65" s="124"/>
      <c r="AB65" s="125"/>
      <c r="AC65" s="71"/>
      <c r="AD65" s="142"/>
      <c r="AE65" s="142"/>
      <c r="AF65" s="142"/>
      <c r="AG65" s="142"/>
      <c r="AH65" s="73"/>
      <c r="AI65" s="66"/>
    </row>
    <row r="66" spans="1:37" ht="8.25" customHeight="1" x14ac:dyDescent="0.15">
      <c r="A66" s="94"/>
      <c r="B66" s="107" t="str">
        <f>VLOOKUP($A64,入力用!$A$4:$AD$53,2,0)&amp;" "&amp;VLOOKUP($A64,入力用!$A$4:$AD$53,3,0)&amp;""</f>
        <v xml:space="preserve"> </v>
      </c>
      <c r="C66" s="98"/>
      <c r="D66" s="100"/>
      <c r="E66" s="104"/>
      <c r="F66" s="104"/>
      <c r="G66" s="80"/>
      <c r="H66" s="83"/>
      <c r="I66" s="86"/>
      <c r="J66" s="88"/>
      <c r="K66" s="86"/>
      <c r="L66" s="90" t="str">
        <f>VLOOKUP($A64,入力用!$A$4:$AD$53,24,0)&amp;""</f>
        <v/>
      </c>
      <c r="M66" s="77" t="str">
        <f>VLOOKUP($A64,入力用!$A$4:$AD$53,25,0)&amp;""</f>
        <v/>
      </c>
      <c r="N66" s="116"/>
      <c r="O66" s="117"/>
      <c r="P66" s="117"/>
      <c r="Q66" s="117"/>
      <c r="R66" s="117"/>
      <c r="S66" s="123"/>
      <c r="T66" s="124"/>
      <c r="U66" s="124"/>
      <c r="V66" s="124"/>
      <c r="W66" s="125"/>
      <c r="X66" s="124"/>
      <c r="Y66" s="124"/>
      <c r="Z66" s="124"/>
      <c r="AA66" s="124"/>
      <c r="AB66" s="125"/>
      <c r="AC66" s="139"/>
      <c r="AD66" s="140"/>
      <c r="AE66" s="140"/>
      <c r="AF66" s="140"/>
      <c r="AG66" s="140"/>
      <c r="AH66" s="141"/>
      <c r="AI66" s="66"/>
    </row>
    <row r="67" spans="1:37" ht="8.25" customHeight="1" x14ac:dyDescent="0.15">
      <c r="A67" s="94"/>
      <c r="B67" s="108"/>
      <c r="C67" s="98"/>
      <c r="D67" s="100"/>
      <c r="E67" s="98" t="str">
        <f>IF(入力用!I12="","",VLOOKUP($A64,入力用!$A$4:$AD$53,9,0)&amp;"年")</f>
        <v/>
      </c>
      <c r="F67" s="98" t="str">
        <f ca="1">IF(入力用!K12="","",VLOOKUP($A64,入力用!$A$4:$AD$53,11,0)&amp;"歳")</f>
        <v/>
      </c>
      <c r="G67" s="79" t="str">
        <f>VLOOKUP($A64,入力用!$A$4:$AD$53,15,0)&amp;""</f>
        <v/>
      </c>
      <c r="H67" s="82" t="str">
        <f>VLOOKUP($A64,入力用!$A$4:$AD$53,16,0)&amp;""</f>
        <v/>
      </c>
      <c r="I67" s="112" t="str">
        <f>VLOOKUP($A64,入力用!$A$4:$AD$53,18,0)&amp;""</f>
        <v/>
      </c>
      <c r="J67" s="88"/>
      <c r="K67" s="112" t="str">
        <f>VLOOKUP($A64,入力用!$A$4:$AD$53,21,0)&amp;""</f>
        <v/>
      </c>
      <c r="L67" s="91"/>
      <c r="M67" s="80"/>
      <c r="N67" s="116"/>
      <c r="O67" s="117"/>
      <c r="P67" s="117"/>
      <c r="Q67" s="117"/>
      <c r="R67" s="117"/>
      <c r="S67" s="123"/>
      <c r="T67" s="124"/>
      <c r="U67" s="124"/>
      <c r="V67" s="124"/>
      <c r="W67" s="125"/>
      <c r="X67" s="124"/>
      <c r="Y67" s="124"/>
      <c r="Z67" s="124"/>
      <c r="AA67" s="124"/>
      <c r="AB67" s="125"/>
      <c r="AC67" s="68" t="s">
        <v>151</v>
      </c>
      <c r="AD67" s="69"/>
      <c r="AE67" s="69"/>
      <c r="AF67" s="69"/>
      <c r="AG67" s="69"/>
      <c r="AH67" s="70"/>
      <c r="AI67" s="66"/>
    </row>
    <row r="68" spans="1:37" ht="8.25" customHeight="1" x14ac:dyDescent="0.15">
      <c r="A68" s="94"/>
      <c r="B68" s="108"/>
      <c r="C68" s="98"/>
      <c r="D68" s="100"/>
      <c r="E68" s="98"/>
      <c r="F68" s="98"/>
      <c r="G68" s="79"/>
      <c r="H68" s="82"/>
      <c r="I68" s="112"/>
      <c r="J68" s="88"/>
      <c r="K68" s="112"/>
      <c r="L68" s="90" t="str">
        <f>VLOOKUP($A64,入力用!$A$4:$AD$53,26,0)&amp;""</f>
        <v/>
      </c>
      <c r="M68" s="77" t="str">
        <f>VLOOKUP($A64,入力用!$A$4:$AD$53,27,0)&amp;""</f>
        <v/>
      </c>
      <c r="N68" s="116"/>
      <c r="O68" s="117"/>
      <c r="P68" s="117"/>
      <c r="Q68" s="117"/>
      <c r="R68" s="117"/>
      <c r="S68" s="123"/>
      <c r="T68" s="124"/>
      <c r="U68" s="124"/>
      <c r="V68" s="124"/>
      <c r="W68" s="125"/>
      <c r="X68" s="124"/>
      <c r="Y68" s="124"/>
      <c r="Z68" s="124"/>
      <c r="AA68" s="124"/>
      <c r="AB68" s="125"/>
      <c r="AC68" s="71"/>
      <c r="AD68" s="142"/>
      <c r="AE68" s="142"/>
      <c r="AF68" s="142"/>
      <c r="AG68" s="142"/>
      <c r="AH68" s="73"/>
      <c r="AI68" s="66"/>
    </row>
    <row r="69" spans="1:37" ht="8.25" customHeight="1" x14ac:dyDescent="0.15">
      <c r="A69" s="95"/>
      <c r="B69" s="109"/>
      <c r="C69" s="91"/>
      <c r="D69" s="101"/>
      <c r="E69" s="91"/>
      <c r="F69" s="91"/>
      <c r="G69" s="80"/>
      <c r="H69" s="83"/>
      <c r="I69" s="145"/>
      <c r="J69" s="144"/>
      <c r="K69" s="145"/>
      <c r="L69" s="91"/>
      <c r="M69" s="80"/>
      <c r="N69" s="118"/>
      <c r="O69" s="119"/>
      <c r="P69" s="119"/>
      <c r="Q69" s="119"/>
      <c r="R69" s="119"/>
      <c r="S69" s="126"/>
      <c r="T69" s="127"/>
      <c r="U69" s="127"/>
      <c r="V69" s="127"/>
      <c r="W69" s="128"/>
      <c r="X69" s="127"/>
      <c r="Y69" s="127"/>
      <c r="Z69" s="127"/>
      <c r="AA69" s="127"/>
      <c r="AB69" s="128"/>
      <c r="AC69" s="139"/>
      <c r="AD69" s="140"/>
      <c r="AE69" s="140"/>
      <c r="AF69" s="140"/>
      <c r="AG69" s="140"/>
      <c r="AH69" s="141"/>
      <c r="AI69" s="143"/>
    </row>
    <row r="70" spans="1:37" ht="8.25" customHeight="1" x14ac:dyDescent="0.15">
      <c r="A70" s="94">
        <f>A64+1</f>
        <v>10</v>
      </c>
      <c r="B70" s="96" t="str">
        <f>VLOOKUP($A70,入力用!$A$4:$AD$53,4,0)&amp;" "&amp;VLOOKUP($A70,入力用!$A$4:$AD$53,5,0)&amp;""</f>
        <v xml:space="preserve"> </v>
      </c>
      <c r="C70" s="98" t="str">
        <f>VLOOKUP($A70,入力用!$A$4:$AD$53,6,0)&amp;""</f>
        <v/>
      </c>
      <c r="D70" s="100" t="str">
        <f>VLOOKUP($A70,入力用!$A$4:$AD$53,7,0)&amp;""</f>
        <v/>
      </c>
      <c r="E70" s="103" t="str">
        <f>IF(入力用!H13="","",VLOOKUP($A70,入力用!$A$4:$AD$53,8,0))</f>
        <v/>
      </c>
      <c r="F70" s="102" t="str">
        <f>IF(入力用!J13="","",VLOOKUP($A70,入力用!$A$4:$AD$53,10,0))</f>
        <v/>
      </c>
      <c r="G70" s="77" t="str">
        <f>VLOOKUP($A70,入力用!$A$4:$AD$53,12,0)&amp;VLOOKUP($A70,入力用!$A$4:$AD$53,13,0)&amp;""</f>
        <v/>
      </c>
      <c r="H70" s="81" t="str">
        <f>VLOOKUP($A70,入力用!$A$4:$AD$53,14,0)&amp;""</f>
        <v/>
      </c>
      <c r="I70" s="84" t="str">
        <f>IF(入力用!Q13="","",VLOOKUP($A70,入力用!$A$4:$AD$53,17,0))</f>
        <v/>
      </c>
      <c r="J70" s="87" t="str">
        <f>VLOOKUP($A70,入力用!$A$4:$AD$53,19,0)&amp;""</f>
        <v/>
      </c>
      <c r="K70" s="84" t="str">
        <f>IF(入力用!T13="","",VLOOKUP($A70,入力用!$A$4:$AD$53,20,0))</f>
        <v/>
      </c>
      <c r="L70" s="90" t="str">
        <f>VLOOKUP($A70,入力用!$A$4:$AD$53,22,0)&amp;""</f>
        <v/>
      </c>
      <c r="M70" s="77" t="str">
        <f>VLOOKUP($A70,入力用!$A$4:$AD$53,23,0)&amp;""</f>
        <v/>
      </c>
      <c r="N70" s="114" t="str">
        <f>VLOOKUP($A70,入力用!$A$4:$AD$53,28,0)&amp;""</f>
        <v/>
      </c>
      <c r="O70" s="115"/>
      <c r="P70" s="115"/>
      <c r="Q70" s="115"/>
      <c r="R70" s="115"/>
      <c r="S70" s="120" t="str">
        <f>VLOOKUP($A70,入力用!$A$4:$AD$53,29,0)&amp;""</f>
        <v/>
      </c>
      <c r="T70" s="121"/>
      <c r="U70" s="121"/>
      <c r="V70" s="121"/>
      <c r="W70" s="122"/>
      <c r="X70" s="121" t="str">
        <f>VLOOKUP($A70,入力用!$A$4:$AD$53,30,0)&amp;""</f>
        <v/>
      </c>
      <c r="Y70" s="121"/>
      <c r="Z70" s="121"/>
      <c r="AA70" s="121"/>
      <c r="AB70" s="122"/>
      <c r="AC70" s="68" t="s">
        <v>151</v>
      </c>
      <c r="AD70" s="69"/>
      <c r="AE70" s="69"/>
      <c r="AF70" s="69"/>
      <c r="AG70" s="69"/>
      <c r="AH70" s="70"/>
      <c r="AI70" s="65" t="str">
        <f>VLOOKUP($A70,入力用!$A$4:$AE$53,31,0)&amp;""</f>
        <v/>
      </c>
    </row>
    <row r="71" spans="1:37" ht="8.25" customHeight="1" x14ac:dyDescent="0.15">
      <c r="A71" s="94"/>
      <c r="B71" s="97"/>
      <c r="C71" s="98"/>
      <c r="D71" s="100"/>
      <c r="E71" s="103"/>
      <c r="F71" s="103"/>
      <c r="G71" s="79"/>
      <c r="H71" s="82"/>
      <c r="I71" s="85"/>
      <c r="J71" s="88"/>
      <c r="K71" s="85"/>
      <c r="L71" s="91"/>
      <c r="M71" s="80"/>
      <c r="N71" s="116"/>
      <c r="O71" s="130"/>
      <c r="P71" s="130"/>
      <c r="Q71" s="130"/>
      <c r="R71" s="130"/>
      <c r="S71" s="123"/>
      <c r="T71" s="135"/>
      <c r="U71" s="135"/>
      <c r="V71" s="135"/>
      <c r="W71" s="125"/>
      <c r="X71" s="135"/>
      <c r="Y71" s="135"/>
      <c r="Z71" s="135"/>
      <c r="AA71" s="135"/>
      <c r="AB71" s="125"/>
      <c r="AC71" s="71"/>
      <c r="AD71" s="72"/>
      <c r="AE71" s="72"/>
      <c r="AF71" s="72"/>
      <c r="AG71" s="72"/>
      <c r="AH71" s="73"/>
      <c r="AI71" s="66"/>
    </row>
    <row r="72" spans="1:37" ht="8.25" customHeight="1" x14ac:dyDescent="0.15">
      <c r="A72" s="94"/>
      <c r="B72" s="107" t="str">
        <f>VLOOKUP($A70,入力用!$A$4:$AD$53,2,0)&amp;" "&amp;VLOOKUP($A70,入力用!$A$4:$AD$53,3,0)&amp;""</f>
        <v xml:space="preserve"> </v>
      </c>
      <c r="C72" s="98"/>
      <c r="D72" s="100"/>
      <c r="E72" s="104"/>
      <c r="F72" s="104"/>
      <c r="G72" s="80"/>
      <c r="H72" s="83"/>
      <c r="I72" s="86"/>
      <c r="J72" s="88"/>
      <c r="K72" s="86"/>
      <c r="L72" s="90" t="str">
        <f>VLOOKUP($A70,入力用!$A$4:$AD$53,24,0)&amp;""</f>
        <v/>
      </c>
      <c r="M72" s="77" t="str">
        <f>VLOOKUP($A70,入力用!$A$4:$AD$53,25,0)&amp;""</f>
        <v/>
      </c>
      <c r="N72" s="116"/>
      <c r="O72" s="130"/>
      <c r="P72" s="130"/>
      <c r="Q72" s="130"/>
      <c r="R72" s="130"/>
      <c r="S72" s="123"/>
      <c r="T72" s="135"/>
      <c r="U72" s="135"/>
      <c r="V72" s="135"/>
      <c r="W72" s="125"/>
      <c r="X72" s="135"/>
      <c r="Y72" s="135"/>
      <c r="Z72" s="135"/>
      <c r="AA72" s="135"/>
      <c r="AB72" s="125"/>
      <c r="AC72" s="139"/>
      <c r="AD72" s="140"/>
      <c r="AE72" s="140"/>
      <c r="AF72" s="140"/>
      <c r="AG72" s="140"/>
      <c r="AH72" s="141"/>
      <c r="AI72" s="66"/>
    </row>
    <row r="73" spans="1:37" ht="8.25" customHeight="1" x14ac:dyDescent="0.15">
      <c r="A73" s="94"/>
      <c r="B73" s="108"/>
      <c r="C73" s="98"/>
      <c r="D73" s="100"/>
      <c r="E73" s="98" t="str">
        <f>IF(入力用!I13="","",VLOOKUP($A70,入力用!$A$4:$AD$53,9,0)&amp;"年")</f>
        <v/>
      </c>
      <c r="F73" s="98" t="str">
        <f ca="1">IF(入力用!K13="","",VLOOKUP($A70,入力用!$A$4:$AD$53,11,0)&amp;"歳")</f>
        <v/>
      </c>
      <c r="G73" s="79" t="str">
        <f>VLOOKUP($A70,入力用!$A$4:$AD$53,15,0)&amp;""</f>
        <v/>
      </c>
      <c r="H73" s="82" t="str">
        <f>VLOOKUP($A70,入力用!$A$4:$AD$53,16,0)&amp;""</f>
        <v/>
      </c>
      <c r="I73" s="112" t="str">
        <f>VLOOKUP($A70,入力用!$A$4:$AD$53,18,0)&amp;""</f>
        <v/>
      </c>
      <c r="J73" s="88"/>
      <c r="K73" s="112" t="str">
        <f>VLOOKUP($A70,入力用!$A$4:$AD$53,21,0)&amp;""</f>
        <v/>
      </c>
      <c r="L73" s="91"/>
      <c r="M73" s="80"/>
      <c r="N73" s="116"/>
      <c r="O73" s="130"/>
      <c r="P73" s="130"/>
      <c r="Q73" s="130"/>
      <c r="R73" s="130"/>
      <c r="S73" s="123"/>
      <c r="T73" s="135"/>
      <c r="U73" s="135"/>
      <c r="V73" s="135"/>
      <c r="W73" s="125"/>
      <c r="X73" s="135"/>
      <c r="Y73" s="135"/>
      <c r="Z73" s="135"/>
      <c r="AA73" s="135"/>
      <c r="AB73" s="125"/>
      <c r="AC73" s="68" t="s">
        <v>153</v>
      </c>
      <c r="AD73" s="69"/>
      <c r="AE73" s="69"/>
      <c r="AF73" s="69"/>
      <c r="AG73" s="69"/>
      <c r="AH73" s="70"/>
      <c r="AI73" s="66"/>
    </row>
    <row r="74" spans="1:37" ht="8.25" customHeight="1" x14ac:dyDescent="0.15">
      <c r="A74" s="94"/>
      <c r="B74" s="108"/>
      <c r="C74" s="98"/>
      <c r="D74" s="100"/>
      <c r="E74" s="98"/>
      <c r="F74" s="98"/>
      <c r="G74" s="79"/>
      <c r="H74" s="82"/>
      <c r="I74" s="112"/>
      <c r="J74" s="88"/>
      <c r="K74" s="112"/>
      <c r="L74" s="90" t="str">
        <f>VLOOKUP($A70,入力用!$A$4:$AD$53,26,0)&amp;""</f>
        <v/>
      </c>
      <c r="M74" s="77" t="str">
        <f>VLOOKUP($A70,入力用!$A$4:$AD$53,27,0)&amp;""</f>
        <v/>
      </c>
      <c r="N74" s="116"/>
      <c r="O74" s="130"/>
      <c r="P74" s="130"/>
      <c r="Q74" s="130"/>
      <c r="R74" s="130"/>
      <c r="S74" s="123"/>
      <c r="T74" s="135"/>
      <c r="U74" s="135"/>
      <c r="V74" s="135"/>
      <c r="W74" s="125"/>
      <c r="X74" s="135"/>
      <c r="Y74" s="135"/>
      <c r="Z74" s="135"/>
      <c r="AA74" s="135"/>
      <c r="AB74" s="125"/>
      <c r="AC74" s="71"/>
      <c r="AD74" s="72"/>
      <c r="AE74" s="72"/>
      <c r="AF74" s="72"/>
      <c r="AG74" s="72"/>
      <c r="AH74" s="73"/>
      <c r="AI74" s="66"/>
    </row>
    <row r="75" spans="1:37" ht="8.25" customHeight="1" x14ac:dyDescent="0.15">
      <c r="A75" s="105"/>
      <c r="B75" s="110"/>
      <c r="C75" s="92"/>
      <c r="D75" s="106"/>
      <c r="E75" s="92"/>
      <c r="F75" s="92"/>
      <c r="G75" s="78"/>
      <c r="H75" s="111"/>
      <c r="I75" s="113"/>
      <c r="J75" s="89"/>
      <c r="K75" s="113"/>
      <c r="L75" s="92"/>
      <c r="M75" s="78"/>
      <c r="N75" s="132"/>
      <c r="O75" s="133"/>
      <c r="P75" s="133"/>
      <c r="Q75" s="133"/>
      <c r="R75" s="133"/>
      <c r="S75" s="136"/>
      <c r="T75" s="137"/>
      <c r="U75" s="137"/>
      <c r="V75" s="137"/>
      <c r="W75" s="138"/>
      <c r="X75" s="137"/>
      <c r="Y75" s="137"/>
      <c r="Z75" s="137"/>
      <c r="AA75" s="137"/>
      <c r="AB75" s="138"/>
      <c r="AC75" s="74"/>
      <c r="AD75" s="75"/>
      <c r="AE75" s="75"/>
      <c r="AF75" s="75"/>
      <c r="AG75" s="75"/>
      <c r="AH75" s="76"/>
      <c r="AI75" s="67"/>
    </row>
    <row r="76" spans="1:37" ht="15" customHeight="1" x14ac:dyDescent="0.1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row>
    <row r="77" spans="1:37" ht="12.75" customHeight="1" x14ac:dyDescent="0.15">
      <c r="A77" s="15"/>
      <c r="B77" s="24" t="s">
        <v>37</v>
      </c>
      <c r="C77" s="25"/>
      <c r="D77" s="25"/>
      <c r="E77" s="15"/>
      <c r="F77" s="15"/>
      <c r="G77" s="15"/>
      <c r="H77" s="15"/>
      <c r="I77" s="15"/>
      <c r="J77" s="26" t="s">
        <v>38</v>
      </c>
      <c r="K77" s="26"/>
      <c r="L77" s="26"/>
      <c r="M77" s="26"/>
      <c r="N77" s="26"/>
      <c r="O77" s="26"/>
      <c r="P77" s="15"/>
      <c r="Q77" s="15"/>
      <c r="R77" s="15"/>
      <c r="S77" s="15"/>
      <c r="T77" s="15"/>
      <c r="U77" s="15"/>
      <c r="V77" s="15"/>
      <c r="W77" s="15"/>
      <c r="X77" s="15"/>
      <c r="Y77" s="15"/>
      <c r="Z77" s="15"/>
      <c r="AA77" s="15"/>
      <c r="AB77" s="15"/>
      <c r="AC77" s="15"/>
      <c r="AD77" s="15"/>
      <c r="AE77" s="15"/>
      <c r="AF77" s="15"/>
      <c r="AG77" s="15"/>
      <c r="AH77" s="15"/>
      <c r="AI77" s="15"/>
    </row>
    <row r="78" spans="1:37" ht="12.75" customHeight="1" x14ac:dyDescent="0.15">
      <c r="A78" s="15"/>
      <c r="B78" s="15"/>
      <c r="C78" s="15"/>
      <c r="D78" s="15"/>
      <c r="E78" s="15"/>
      <c r="F78" s="15"/>
      <c r="G78" s="15"/>
      <c r="H78" s="15"/>
      <c r="I78" s="15"/>
      <c r="J78" s="26" t="s">
        <v>39</v>
      </c>
      <c r="K78" s="26"/>
      <c r="L78" s="26"/>
      <c r="M78" s="26"/>
      <c r="N78" s="26"/>
      <c r="O78" s="26"/>
      <c r="P78" s="15"/>
      <c r="Q78" s="15"/>
      <c r="R78" s="15"/>
      <c r="S78" s="15"/>
      <c r="T78" s="15"/>
      <c r="U78" s="15"/>
      <c r="V78" s="15"/>
      <c r="W78" s="15"/>
      <c r="X78" s="15"/>
      <c r="Y78" s="15"/>
      <c r="Z78" s="15"/>
      <c r="AA78" s="15"/>
      <c r="AB78" s="15"/>
      <c r="AC78" s="15"/>
      <c r="AD78" s="15"/>
      <c r="AE78" s="15"/>
      <c r="AF78" s="15"/>
      <c r="AG78" s="15"/>
      <c r="AH78" s="15"/>
      <c r="AI78" s="15"/>
    </row>
    <row r="79" spans="1:37" ht="12.75" customHeight="1" x14ac:dyDescent="0.15">
      <c r="A79" s="15"/>
      <c r="B79" s="15"/>
      <c r="C79" s="15"/>
      <c r="D79" s="15"/>
      <c r="E79" s="15"/>
      <c r="F79" s="15"/>
      <c r="G79" s="15"/>
      <c r="H79" s="15"/>
      <c r="I79" s="15"/>
      <c r="J79" s="26" t="s">
        <v>40</v>
      </c>
      <c r="K79" s="26"/>
      <c r="L79" s="26"/>
      <c r="M79" s="26"/>
      <c r="N79" s="26"/>
      <c r="O79" s="26"/>
      <c r="P79" s="15"/>
      <c r="Q79" s="15"/>
      <c r="R79" s="15"/>
      <c r="S79" s="15"/>
      <c r="T79" s="15"/>
      <c r="U79" s="15"/>
      <c r="V79" s="15"/>
      <c r="W79" s="15"/>
      <c r="X79" s="15"/>
      <c r="Y79" s="15"/>
      <c r="Z79" s="15"/>
      <c r="AA79" s="15"/>
      <c r="AB79" s="15"/>
      <c r="AC79" s="15"/>
      <c r="AD79" s="15"/>
      <c r="AE79" s="15"/>
      <c r="AF79" s="15"/>
      <c r="AG79" s="15"/>
      <c r="AH79" s="15"/>
      <c r="AI79" s="15"/>
      <c r="AJ79" s="29"/>
      <c r="AK79" s="29"/>
    </row>
    <row r="80" spans="1:37" ht="12.75" customHeight="1" x14ac:dyDescent="0.15">
      <c r="A80" s="15"/>
      <c r="B80" s="15"/>
      <c r="C80" s="15"/>
      <c r="D80" s="15"/>
      <c r="E80" s="15"/>
      <c r="F80" s="15"/>
      <c r="G80" s="15"/>
      <c r="H80" s="15"/>
      <c r="I80" s="15"/>
      <c r="J80" s="26" t="s">
        <v>41</v>
      </c>
      <c r="K80" s="26"/>
      <c r="L80" s="26"/>
      <c r="M80" s="26"/>
      <c r="N80" s="26"/>
      <c r="O80" s="26"/>
      <c r="P80" s="15"/>
      <c r="Q80" s="15"/>
      <c r="R80" s="15"/>
      <c r="S80" s="15"/>
      <c r="T80" s="15"/>
      <c r="U80" s="15"/>
      <c r="V80" s="15"/>
      <c r="W80" s="15"/>
      <c r="X80" s="15"/>
      <c r="Y80" s="15"/>
      <c r="Z80" s="15"/>
      <c r="AA80" s="15"/>
      <c r="AB80" s="15"/>
      <c r="AC80" s="15"/>
      <c r="AD80" s="15"/>
      <c r="AE80" s="15"/>
      <c r="AF80" s="15"/>
      <c r="AG80" s="15"/>
      <c r="AH80" s="15"/>
      <c r="AI80" s="15"/>
      <c r="AJ80" s="29"/>
      <c r="AK80" s="29"/>
    </row>
    <row r="81" spans="1:37" ht="12.75" customHeight="1" x14ac:dyDescent="0.15">
      <c r="A81" s="15"/>
      <c r="B81" s="15"/>
      <c r="C81" s="15"/>
      <c r="D81" s="15"/>
      <c r="E81" s="15"/>
      <c r="F81" s="15"/>
      <c r="G81" s="15"/>
      <c r="H81" s="15"/>
      <c r="I81" s="15"/>
      <c r="J81" s="26" t="s">
        <v>42</v>
      </c>
      <c r="K81" s="26"/>
      <c r="L81" s="26"/>
      <c r="M81" s="26"/>
      <c r="N81" s="26"/>
      <c r="O81" s="26"/>
      <c r="P81" s="15"/>
      <c r="Q81" s="15"/>
      <c r="R81" s="15"/>
      <c r="S81" s="15"/>
      <c r="T81" s="15"/>
      <c r="U81" s="15"/>
      <c r="V81" s="15"/>
      <c r="W81" s="15"/>
      <c r="X81" s="15"/>
      <c r="Y81" s="15"/>
      <c r="Z81" s="15"/>
      <c r="AA81" s="15"/>
      <c r="AB81" s="15"/>
      <c r="AC81" s="15"/>
      <c r="AD81" s="15"/>
      <c r="AE81" s="15"/>
      <c r="AF81" s="15"/>
      <c r="AG81" s="15"/>
      <c r="AH81" s="15"/>
      <c r="AI81" s="15"/>
      <c r="AJ81" s="29"/>
      <c r="AK81" s="29"/>
    </row>
    <row r="82" spans="1:37" ht="12.75" customHeight="1" x14ac:dyDescent="0.15">
      <c r="A82" s="15"/>
      <c r="B82" s="26" t="s">
        <v>43</v>
      </c>
      <c r="C82" s="26"/>
      <c r="D82" s="26"/>
      <c r="E82" s="26"/>
      <c r="F82" s="26"/>
      <c r="G82" s="26"/>
      <c r="H82" s="26"/>
      <c r="I82" s="15"/>
      <c r="J82" s="26" t="s">
        <v>44</v>
      </c>
      <c r="K82" s="26"/>
      <c r="L82" s="26"/>
      <c r="M82" s="26"/>
      <c r="N82" s="26"/>
      <c r="O82" s="26"/>
      <c r="P82" s="15"/>
      <c r="Q82" s="15"/>
      <c r="R82" s="15"/>
      <c r="S82" s="15"/>
      <c r="T82" s="15"/>
      <c r="U82" s="15"/>
      <c r="V82" s="15"/>
      <c r="W82" s="15"/>
      <c r="X82" s="15"/>
      <c r="Y82" s="15"/>
      <c r="Z82" s="15"/>
      <c r="AA82" s="15"/>
      <c r="AB82" s="15"/>
      <c r="AC82" s="15"/>
      <c r="AD82" s="15"/>
      <c r="AE82" s="15"/>
      <c r="AF82" s="15"/>
      <c r="AG82" s="15"/>
      <c r="AH82" s="15"/>
      <c r="AI82" s="15"/>
      <c r="AJ82" s="29"/>
      <c r="AK82" s="29"/>
    </row>
    <row r="83" spans="1:37" ht="12.75" customHeight="1" x14ac:dyDescent="0.15">
      <c r="A83" s="15"/>
      <c r="B83" s="26" t="s">
        <v>45</v>
      </c>
      <c r="C83" s="26"/>
      <c r="D83" s="26"/>
      <c r="E83" s="26"/>
      <c r="F83" s="26"/>
      <c r="G83" s="26"/>
      <c r="H83" s="26"/>
      <c r="I83" s="15"/>
      <c r="J83" s="26" t="s">
        <v>46</v>
      </c>
      <c r="K83" s="26"/>
      <c r="L83" s="26"/>
      <c r="M83" s="26"/>
      <c r="N83" s="26"/>
      <c r="O83" s="26"/>
      <c r="P83" s="15"/>
      <c r="Q83" s="15"/>
      <c r="R83" s="15"/>
      <c r="S83" s="15"/>
      <c r="T83" s="15"/>
      <c r="U83" s="15"/>
      <c r="V83" s="15"/>
      <c r="W83" s="15"/>
      <c r="X83" s="15"/>
      <c r="Y83" s="15"/>
      <c r="Z83" s="15"/>
      <c r="AA83" s="15"/>
      <c r="AB83" s="15"/>
      <c r="AC83" s="15"/>
      <c r="AD83" s="15"/>
      <c r="AE83" s="15"/>
      <c r="AF83" s="15"/>
      <c r="AG83" s="15"/>
      <c r="AH83" s="15"/>
      <c r="AI83" s="15"/>
      <c r="AJ83" s="29"/>
      <c r="AK83" s="29"/>
    </row>
    <row r="84" spans="1:37" ht="12.75" customHeight="1" x14ac:dyDescent="0.15">
      <c r="A84" s="15"/>
      <c r="B84" s="26" t="s">
        <v>47</v>
      </c>
      <c r="C84" s="26"/>
      <c r="D84" s="26"/>
      <c r="E84" s="26"/>
      <c r="F84" s="26"/>
      <c r="G84" s="26"/>
      <c r="H84" s="26"/>
      <c r="I84" s="15"/>
      <c r="J84" s="26" t="s">
        <v>48</v>
      </c>
      <c r="K84" s="26"/>
      <c r="L84" s="26"/>
      <c r="M84" s="26"/>
      <c r="N84" s="26"/>
      <c r="O84" s="26"/>
      <c r="P84" s="15"/>
      <c r="Q84" s="15"/>
      <c r="R84" s="15"/>
      <c r="S84" s="15"/>
      <c r="T84" s="15"/>
      <c r="U84" s="15"/>
      <c r="V84" s="15"/>
      <c r="W84" s="15"/>
      <c r="X84" s="15"/>
      <c r="Y84" s="15"/>
      <c r="Z84" s="15"/>
      <c r="AA84" s="15"/>
      <c r="AB84" s="15"/>
      <c r="AC84" s="15"/>
      <c r="AD84" s="15"/>
      <c r="AE84" s="15"/>
      <c r="AF84" s="15"/>
      <c r="AG84" s="15"/>
      <c r="AH84" s="15"/>
      <c r="AI84" s="15"/>
      <c r="AJ84" s="29"/>
      <c r="AK84" s="29"/>
    </row>
    <row r="85" spans="1:37" ht="12.75" customHeight="1" x14ac:dyDescent="0.15">
      <c r="A85" s="15"/>
      <c r="B85" s="24" t="s">
        <v>49</v>
      </c>
      <c r="C85" s="27"/>
      <c r="D85" s="27"/>
      <c r="E85" s="27"/>
      <c r="F85" s="27"/>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29"/>
      <c r="AK85" s="29"/>
    </row>
    <row r="86" spans="1:37" ht="8.25" customHeight="1" x14ac:dyDescent="0.15">
      <c r="A86" s="93">
        <f>A70+1</f>
        <v>11</v>
      </c>
      <c r="B86" s="96" t="str">
        <f>VLOOKUP($A86,入力用!$A$4:$AD$53,4,0)&amp;" "&amp;VLOOKUP($A86,入力用!$A$4:$AD$53,5,0)&amp;""</f>
        <v xml:space="preserve"> </v>
      </c>
      <c r="C86" s="90" t="str">
        <f>VLOOKUP($A86,入力用!$A$4:$AD$53,6,0)&amp;""</f>
        <v/>
      </c>
      <c r="D86" s="99" t="str">
        <f>VLOOKUP($A86,入力用!$A$4:$AD$53,7,0)&amp;""</f>
        <v/>
      </c>
      <c r="E86" s="102" t="str">
        <f>IF(入力用!H14="","",VLOOKUP($A86,入力用!$A$4:$AD$53,8,0))</f>
        <v/>
      </c>
      <c r="F86" s="102" t="str">
        <f>IF(入力用!J14="","",VLOOKUP($A86,入力用!$A$4:$AD$53,10,0))</f>
        <v/>
      </c>
      <c r="G86" s="77" t="str">
        <f>VLOOKUP($A86,入力用!$A$4:$AD$53,12,0)&amp;VLOOKUP($A86,入力用!$A$4:$AD$53,13,0)&amp;""</f>
        <v/>
      </c>
      <c r="H86" s="81" t="str">
        <f>VLOOKUP($A86,入力用!$A$4:$AD$53,14,0)&amp;""</f>
        <v/>
      </c>
      <c r="I86" s="84" t="str">
        <f>IF(入力用!Q14="","",VLOOKUP($A86,入力用!$A$4:$AD$53,17,0))</f>
        <v/>
      </c>
      <c r="J86" s="87" t="str">
        <f>VLOOKUP($A86,入力用!$A$4:$AD$53,19,0)&amp;""</f>
        <v/>
      </c>
      <c r="K86" s="84" t="str">
        <f>IF(入力用!T14="","",VLOOKUP($A86,入力用!$A$4:$AD$53,20,0))</f>
        <v/>
      </c>
      <c r="L86" s="90" t="str">
        <f>VLOOKUP($A86,入力用!$A$4:$AD$53,22,0)&amp;""</f>
        <v/>
      </c>
      <c r="M86" s="77" t="str">
        <f>VLOOKUP($A86,入力用!$A$4:$AD$53,23,0)&amp;""</f>
        <v/>
      </c>
      <c r="N86" s="114" t="str">
        <f>VLOOKUP($A86,入力用!$A$4:$AD$53,28,0)&amp;""</f>
        <v/>
      </c>
      <c r="O86" s="115"/>
      <c r="P86" s="115"/>
      <c r="Q86" s="115"/>
      <c r="R86" s="115"/>
      <c r="S86" s="120" t="str">
        <f>VLOOKUP($A86,入力用!$A$4:$AD$53,29,0)&amp;""</f>
        <v/>
      </c>
      <c r="T86" s="121"/>
      <c r="U86" s="121"/>
      <c r="V86" s="121"/>
      <c r="W86" s="122"/>
      <c r="X86" s="121" t="str">
        <f>VLOOKUP($A86,入力用!$A$4:$AD$53,30,0)&amp;""</f>
        <v/>
      </c>
      <c r="Y86" s="121"/>
      <c r="Z86" s="121"/>
      <c r="AA86" s="121"/>
      <c r="AB86" s="122"/>
      <c r="AC86" s="68" t="s">
        <v>151</v>
      </c>
      <c r="AD86" s="69"/>
      <c r="AE86" s="69"/>
      <c r="AF86" s="69"/>
      <c r="AG86" s="69"/>
      <c r="AH86" s="70"/>
      <c r="AI86" s="65" t="str">
        <f>VLOOKUP($A86,入力用!$A$4:$AE$53,31,0)&amp;""</f>
        <v/>
      </c>
    </row>
    <row r="87" spans="1:37" ht="8.25" customHeight="1" x14ac:dyDescent="0.15">
      <c r="A87" s="94"/>
      <c r="B87" s="97"/>
      <c r="C87" s="98"/>
      <c r="D87" s="100"/>
      <c r="E87" s="103"/>
      <c r="F87" s="103"/>
      <c r="G87" s="79"/>
      <c r="H87" s="82"/>
      <c r="I87" s="85"/>
      <c r="J87" s="88"/>
      <c r="K87" s="85"/>
      <c r="L87" s="91"/>
      <c r="M87" s="80"/>
      <c r="N87" s="116"/>
      <c r="O87" s="117"/>
      <c r="P87" s="117"/>
      <c r="Q87" s="117"/>
      <c r="R87" s="117"/>
      <c r="S87" s="123"/>
      <c r="T87" s="124"/>
      <c r="U87" s="124"/>
      <c r="V87" s="124"/>
      <c r="W87" s="125"/>
      <c r="X87" s="124"/>
      <c r="Y87" s="124"/>
      <c r="Z87" s="124"/>
      <c r="AA87" s="124"/>
      <c r="AB87" s="125"/>
      <c r="AC87" s="71"/>
      <c r="AD87" s="142"/>
      <c r="AE87" s="142"/>
      <c r="AF87" s="142"/>
      <c r="AG87" s="142"/>
      <c r="AH87" s="73"/>
      <c r="AI87" s="66"/>
    </row>
    <row r="88" spans="1:37" ht="8.25" customHeight="1" x14ac:dyDescent="0.15">
      <c r="A88" s="94"/>
      <c r="B88" s="107" t="str">
        <f>VLOOKUP($A86,入力用!$A$4:$AD$53,2,0)&amp;" "&amp;VLOOKUP($A86,入力用!$A$4:$AD$53,3,0)&amp;""</f>
        <v xml:space="preserve"> </v>
      </c>
      <c r="C88" s="98"/>
      <c r="D88" s="100"/>
      <c r="E88" s="104"/>
      <c r="F88" s="104"/>
      <c r="G88" s="80"/>
      <c r="H88" s="83"/>
      <c r="I88" s="86"/>
      <c r="J88" s="88"/>
      <c r="K88" s="86"/>
      <c r="L88" s="90" t="str">
        <f>VLOOKUP($A86,入力用!$A$4:$AD$53,24,0)&amp;""</f>
        <v/>
      </c>
      <c r="M88" s="77" t="str">
        <f>VLOOKUP($A86,入力用!$A$4:$AD$53,25,0)&amp;""</f>
        <v/>
      </c>
      <c r="N88" s="116"/>
      <c r="O88" s="117"/>
      <c r="P88" s="117"/>
      <c r="Q88" s="117"/>
      <c r="R88" s="117"/>
      <c r="S88" s="123"/>
      <c r="T88" s="124"/>
      <c r="U88" s="124"/>
      <c r="V88" s="124"/>
      <c r="W88" s="125"/>
      <c r="X88" s="124"/>
      <c r="Y88" s="124"/>
      <c r="Z88" s="124"/>
      <c r="AA88" s="124"/>
      <c r="AB88" s="125"/>
      <c r="AC88" s="139"/>
      <c r="AD88" s="140"/>
      <c r="AE88" s="140"/>
      <c r="AF88" s="140"/>
      <c r="AG88" s="140"/>
      <c r="AH88" s="141"/>
      <c r="AI88" s="66"/>
    </row>
    <row r="89" spans="1:37" ht="8.25" customHeight="1" x14ac:dyDescent="0.15">
      <c r="A89" s="94"/>
      <c r="B89" s="108"/>
      <c r="C89" s="98"/>
      <c r="D89" s="100"/>
      <c r="E89" s="98" t="str">
        <f>IF(入力用!I14="","",VLOOKUP($A86,入力用!$A$4:$AD$53,9,0)&amp;"年")</f>
        <v/>
      </c>
      <c r="F89" s="98" t="str">
        <f ca="1">IF(入力用!K14="","",VLOOKUP($A86,入力用!$A$4:$AD$53,11,0)&amp;"歳")</f>
        <v/>
      </c>
      <c r="G89" s="79" t="str">
        <f>VLOOKUP($A86,入力用!$A$4:$AD$53,15,0)&amp;""</f>
        <v/>
      </c>
      <c r="H89" s="82" t="str">
        <f>VLOOKUP($A86,入力用!$A$4:$AD$53,16,0)&amp;""</f>
        <v/>
      </c>
      <c r="I89" s="112" t="str">
        <f>VLOOKUP($A86,入力用!$A$4:$AD$53,18,0)&amp;""</f>
        <v/>
      </c>
      <c r="J89" s="88"/>
      <c r="K89" s="146" t="str">
        <f>VLOOKUP($A86,入力用!$A$4:$AD$53,21,0)&amp;""</f>
        <v/>
      </c>
      <c r="L89" s="91"/>
      <c r="M89" s="80"/>
      <c r="N89" s="116"/>
      <c r="O89" s="117"/>
      <c r="P89" s="117"/>
      <c r="Q89" s="117"/>
      <c r="R89" s="117"/>
      <c r="S89" s="123"/>
      <c r="T89" s="124"/>
      <c r="U89" s="124"/>
      <c r="V89" s="124"/>
      <c r="W89" s="125"/>
      <c r="X89" s="124"/>
      <c r="Y89" s="124"/>
      <c r="Z89" s="124"/>
      <c r="AA89" s="124"/>
      <c r="AB89" s="125"/>
      <c r="AC89" s="68" t="s">
        <v>153</v>
      </c>
      <c r="AD89" s="69"/>
      <c r="AE89" s="69"/>
      <c r="AF89" s="69"/>
      <c r="AG89" s="69"/>
      <c r="AH89" s="70"/>
      <c r="AI89" s="66"/>
    </row>
    <row r="90" spans="1:37" ht="8.25" customHeight="1" x14ac:dyDescent="0.15">
      <c r="A90" s="94"/>
      <c r="B90" s="108"/>
      <c r="C90" s="98"/>
      <c r="D90" s="100"/>
      <c r="E90" s="98"/>
      <c r="F90" s="98"/>
      <c r="G90" s="79"/>
      <c r="H90" s="82"/>
      <c r="I90" s="112"/>
      <c r="J90" s="88"/>
      <c r="K90" s="112"/>
      <c r="L90" s="90" t="str">
        <f>VLOOKUP($A86,入力用!$A$4:$AD$53,26,0)&amp;""</f>
        <v/>
      </c>
      <c r="M90" s="77" t="str">
        <f>VLOOKUP($A86,入力用!$A$4:$AD$53,27,0)&amp;""</f>
        <v/>
      </c>
      <c r="N90" s="116"/>
      <c r="O90" s="117"/>
      <c r="P90" s="117"/>
      <c r="Q90" s="117"/>
      <c r="R90" s="117"/>
      <c r="S90" s="123"/>
      <c r="T90" s="124"/>
      <c r="U90" s="124"/>
      <c r="V90" s="124"/>
      <c r="W90" s="125"/>
      <c r="X90" s="124"/>
      <c r="Y90" s="124"/>
      <c r="Z90" s="124"/>
      <c r="AA90" s="124"/>
      <c r="AB90" s="125"/>
      <c r="AC90" s="71"/>
      <c r="AD90" s="142"/>
      <c r="AE90" s="142"/>
      <c r="AF90" s="142"/>
      <c r="AG90" s="142"/>
      <c r="AH90" s="73"/>
      <c r="AI90" s="66"/>
    </row>
    <row r="91" spans="1:37" ht="8.25" customHeight="1" x14ac:dyDescent="0.15">
      <c r="A91" s="95"/>
      <c r="B91" s="109"/>
      <c r="C91" s="91"/>
      <c r="D91" s="101"/>
      <c r="E91" s="91"/>
      <c r="F91" s="91"/>
      <c r="G91" s="80"/>
      <c r="H91" s="83"/>
      <c r="I91" s="145"/>
      <c r="J91" s="144"/>
      <c r="K91" s="145"/>
      <c r="L91" s="91"/>
      <c r="M91" s="80"/>
      <c r="N91" s="118"/>
      <c r="O91" s="119"/>
      <c r="P91" s="119"/>
      <c r="Q91" s="119"/>
      <c r="R91" s="119"/>
      <c r="S91" s="126"/>
      <c r="T91" s="127"/>
      <c r="U91" s="127"/>
      <c r="V91" s="127"/>
      <c r="W91" s="128"/>
      <c r="X91" s="127"/>
      <c r="Y91" s="127"/>
      <c r="Z91" s="127"/>
      <c r="AA91" s="127"/>
      <c r="AB91" s="128"/>
      <c r="AC91" s="139"/>
      <c r="AD91" s="140"/>
      <c r="AE91" s="140"/>
      <c r="AF91" s="140"/>
      <c r="AG91" s="140"/>
      <c r="AH91" s="141"/>
      <c r="AI91" s="143"/>
    </row>
    <row r="92" spans="1:37" ht="8.25" customHeight="1" x14ac:dyDescent="0.15">
      <c r="A92" s="93">
        <f>A86+1</f>
        <v>12</v>
      </c>
      <c r="B92" s="96" t="str">
        <f>VLOOKUP($A92,入力用!$A$4:$AD$53,4,0)&amp;" "&amp;VLOOKUP($A92,入力用!$A$4:$AD$53,5,0)&amp;""</f>
        <v xml:space="preserve"> </v>
      </c>
      <c r="C92" s="90" t="str">
        <f>VLOOKUP($A92,入力用!$A$4:$AD$53,6,0)&amp;""</f>
        <v/>
      </c>
      <c r="D92" s="99" t="str">
        <f>VLOOKUP($A92,入力用!$A$4:$AD$53,7,0)&amp;""</f>
        <v/>
      </c>
      <c r="E92" s="102" t="str">
        <f>IF(入力用!H15="","",VLOOKUP($A92,入力用!$A$4:$AD$53,8,0))</f>
        <v/>
      </c>
      <c r="F92" s="102" t="str">
        <f>IF(入力用!J15="","",VLOOKUP($A92,入力用!$A$4:$AD$53,10,0))</f>
        <v/>
      </c>
      <c r="G92" s="77" t="str">
        <f>VLOOKUP($A92,入力用!$A$4:$AD$53,12,0)&amp;VLOOKUP($A92,入力用!$A$4:$AD$53,13,0)&amp;""</f>
        <v/>
      </c>
      <c r="H92" s="81" t="str">
        <f>VLOOKUP($A92,入力用!$A$4:$AD$53,14,0)&amp;""</f>
        <v/>
      </c>
      <c r="I92" s="84" t="str">
        <f>IF(入力用!Q15="","",VLOOKUP($A92,入力用!$A$4:$AD$53,17,0))</f>
        <v/>
      </c>
      <c r="J92" s="87" t="str">
        <f>VLOOKUP($A92,入力用!$A$4:$AD$53,19,0)&amp;""</f>
        <v/>
      </c>
      <c r="K92" s="84" t="str">
        <f>IF(入力用!T15="","",VLOOKUP($A92,入力用!$A$4:$AD$53,20,0))</f>
        <v/>
      </c>
      <c r="L92" s="90" t="str">
        <f>VLOOKUP($A92,入力用!$A$4:$AD$53,22,0)&amp;""</f>
        <v/>
      </c>
      <c r="M92" s="77" t="str">
        <f>VLOOKUP($A92,入力用!$A$4:$AD$53,23,0)&amp;""</f>
        <v/>
      </c>
      <c r="N92" s="114" t="str">
        <f>VLOOKUP($A92,入力用!$A$4:$AD$53,28,0)&amp;""</f>
        <v/>
      </c>
      <c r="O92" s="115"/>
      <c r="P92" s="115"/>
      <c r="Q92" s="115"/>
      <c r="R92" s="115"/>
      <c r="S92" s="120" t="str">
        <f>VLOOKUP($A92,入力用!$A$4:$AD$53,29,0)&amp;""</f>
        <v/>
      </c>
      <c r="T92" s="121"/>
      <c r="U92" s="121"/>
      <c r="V92" s="121"/>
      <c r="W92" s="122"/>
      <c r="X92" s="121" t="str">
        <f>VLOOKUP($A92,入力用!$A$4:$AD$53,30,0)&amp;""</f>
        <v/>
      </c>
      <c r="Y92" s="121"/>
      <c r="Z92" s="121"/>
      <c r="AA92" s="121"/>
      <c r="AB92" s="122"/>
      <c r="AC92" s="68" t="s">
        <v>153</v>
      </c>
      <c r="AD92" s="69"/>
      <c r="AE92" s="69"/>
      <c r="AF92" s="69"/>
      <c r="AG92" s="69"/>
      <c r="AH92" s="70"/>
      <c r="AI92" s="65" t="str">
        <f>VLOOKUP($A92,入力用!$A$4:$AE$53,31,0)&amp;""</f>
        <v/>
      </c>
    </row>
    <row r="93" spans="1:37" ht="8.25" customHeight="1" x14ac:dyDescent="0.15">
      <c r="A93" s="94"/>
      <c r="B93" s="97"/>
      <c r="C93" s="98"/>
      <c r="D93" s="100"/>
      <c r="E93" s="103"/>
      <c r="F93" s="103"/>
      <c r="G93" s="79"/>
      <c r="H93" s="82"/>
      <c r="I93" s="85"/>
      <c r="J93" s="88"/>
      <c r="K93" s="85"/>
      <c r="L93" s="91"/>
      <c r="M93" s="80"/>
      <c r="N93" s="116"/>
      <c r="O93" s="117"/>
      <c r="P93" s="117"/>
      <c r="Q93" s="117"/>
      <c r="R93" s="117"/>
      <c r="S93" s="123"/>
      <c r="T93" s="124"/>
      <c r="U93" s="124"/>
      <c r="V93" s="124"/>
      <c r="W93" s="125"/>
      <c r="X93" s="124"/>
      <c r="Y93" s="124"/>
      <c r="Z93" s="124"/>
      <c r="AA93" s="124"/>
      <c r="AB93" s="125"/>
      <c r="AC93" s="71"/>
      <c r="AD93" s="142"/>
      <c r="AE93" s="142"/>
      <c r="AF93" s="142"/>
      <c r="AG93" s="142"/>
      <c r="AH93" s="73"/>
      <c r="AI93" s="66"/>
    </row>
    <row r="94" spans="1:37" ht="8.25" customHeight="1" x14ac:dyDescent="0.15">
      <c r="A94" s="94"/>
      <c r="B94" s="107" t="str">
        <f>VLOOKUP($A92,入力用!$A$4:$AD$53,2,0)&amp;" "&amp;VLOOKUP($A92,入力用!$A$4:$AD$53,3,0)&amp;""</f>
        <v xml:space="preserve"> </v>
      </c>
      <c r="C94" s="98"/>
      <c r="D94" s="100"/>
      <c r="E94" s="104"/>
      <c r="F94" s="104"/>
      <c r="G94" s="80"/>
      <c r="H94" s="83"/>
      <c r="I94" s="86"/>
      <c r="J94" s="88"/>
      <c r="K94" s="86"/>
      <c r="L94" s="90" t="str">
        <f>VLOOKUP($A92,入力用!$A$4:$AD$53,24,0)&amp;""</f>
        <v/>
      </c>
      <c r="M94" s="77" t="str">
        <f>VLOOKUP($A92,入力用!$A$4:$AD$53,25,0)&amp;""</f>
        <v/>
      </c>
      <c r="N94" s="116"/>
      <c r="O94" s="117"/>
      <c r="P94" s="117"/>
      <c r="Q94" s="117"/>
      <c r="R94" s="117"/>
      <c r="S94" s="123"/>
      <c r="T94" s="124"/>
      <c r="U94" s="124"/>
      <c r="V94" s="124"/>
      <c r="W94" s="125"/>
      <c r="X94" s="124"/>
      <c r="Y94" s="124"/>
      <c r="Z94" s="124"/>
      <c r="AA94" s="124"/>
      <c r="AB94" s="125"/>
      <c r="AC94" s="139"/>
      <c r="AD94" s="140"/>
      <c r="AE94" s="140"/>
      <c r="AF94" s="140"/>
      <c r="AG94" s="140"/>
      <c r="AH94" s="141"/>
      <c r="AI94" s="66"/>
    </row>
    <row r="95" spans="1:37" ht="8.25" customHeight="1" x14ac:dyDescent="0.15">
      <c r="A95" s="94"/>
      <c r="B95" s="108"/>
      <c r="C95" s="98"/>
      <c r="D95" s="100"/>
      <c r="E95" s="98" t="str">
        <f>IF(入力用!I15="","",VLOOKUP($A92,入力用!$A$4:$AD$53,9,0)&amp;"年")</f>
        <v/>
      </c>
      <c r="F95" s="98" t="str">
        <f ca="1">IF(入力用!K15="","",VLOOKUP($A92,入力用!$A$4:$AD$53,11,0)&amp;"歳")</f>
        <v/>
      </c>
      <c r="G95" s="79" t="str">
        <f>VLOOKUP($A92,入力用!$A$4:$AD$53,15,0)&amp;""</f>
        <v/>
      </c>
      <c r="H95" s="82" t="str">
        <f>VLOOKUP($A92,入力用!$A$4:$AD$53,16,0)&amp;""</f>
        <v/>
      </c>
      <c r="I95" s="112" t="str">
        <f>VLOOKUP($A92,入力用!$A$4:$AD$53,18,0)&amp;""</f>
        <v/>
      </c>
      <c r="J95" s="88"/>
      <c r="K95" s="146" t="str">
        <f>VLOOKUP($A92,入力用!$A$4:$AD$53,21,0)&amp;""</f>
        <v/>
      </c>
      <c r="L95" s="91"/>
      <c r="M95" s="80"/>
      <c r="N95" s="116"/>
      <c r="O95" s="117"/>
      <c r="P95" s="117"/>
      <c r="Q95" s="117"/>
      <c r="R95" s="117"/>
      <c r="S95" s="123"/>
      <c r="T95" s="124"/>
      <c r="U95" s="124"/>
      <c r="V95" s="124"/>
      <c r="W95" s="125"/>
      <c r="X95" s="124"/>
      <c r="Y95" s="124"/>
      <c r="Z95" s="124"/>
      <c r="AA95" s="124"/>
      <c r="AB95" s="125"/>
      <c r="AC95" s="68" t="s">
        <v>153</v>
      </c>
      <c r="AD95" s="69"/>
      <c r="AE95" s="69"/>
      <c r="AF95" s="69"/>
      <c r="AG95" s="69"/>
      <c r="AH95" s="70"/>
      <c r="AI95" s="66"/>
    </row>
    <row r="96" spans="1:37" ht="8.25" customHeight="1" x14ac:dyDescent="0.15">
      <c r="A96" s="94"/>
      <c r="B96" s="108"/>
      <c r="C96" s="98"/>
      <c r="D96" s="100"/>
      <c r="E96" s="98"/>
      <c r="F96" s="98"/>
      <c r="G96" s="79"/>
      <c r="H96" s="82"/>
      <c r="I96" s="112"/>
      <c r="J96" s="88"/>
      <c r="K96" s="112"/>
      <c r="L96" s="90" t="str">
        <f>VLOOKUP($A92,入力用!$A$4:$AD$53,26,0)&amp;""</f>
        <v/>
      </c>
      <c r="M96" s="77" t="str">
        <f>VLOOKUP($A92,入力用!$A$4:$AD$53,27,0)&amp;""</f>
        <v/>
      </c>
      <c r="N96" s="116"/>
      <c r="O96" s="117"/>
      <c r="P96" s="117"/>
      <c r="Q96" s="117"/>
      <c r="R96" s="117"/>
      <c r="S96" s="123"/>
      <c r="T96" s="124"/>
      <c r="U96" s="124"/>
      <c r="V96" s="124"/>
      <c r="W96" s="125"/>
      <c r="X96" s="124"/>
      <c r="Y96" s="124"/>
      <c r="Z96" s="124"/>
      <c r="AA96" s="124"/>
      <c r="AB96" s="125"/>
      <c r="AC96" s="71"/>
      <c r="AD96" s="142"/>
      <c r="AE96" s="142"/>
      <c r="AF96" s="142"/>
      <c r="AG96" s="142"/>
      <c r="AH96" s="73"/>
      <c r="AI96" s="66"/>
    </row>
    <row r="97" spans="1:35" ht="8.25" customHeight="1" x14ac:dyDescent="0.15">
      <c r="A97" s="95"/>
      <c r="B97" s="109"/>
      <c r="C97" s="91"/>
      <c r="D97" s="101"/>
      <c r="E97" s="91"/>
      <c r="F97" s="91"/>
      <c r="G97" s="80"/>
      <c r="H97" s="83"/>
      <c r="I97" s="145"/>
      <c r="J97" s="144"/>
      <c r="K97" s="145"/>
      <c r="L97" s="91"/>
      <c r="M97" s="80"/>
      <c r="N97" s="118"/>
      <c r="O97" s="119"/>
      <c r="P97" s="119"/>
      <c r="Q97" s="119"/>
      <c r="R97" s="119"/>
      <c r="S97" s="126"/>
      <c r="T97" s="127"/>
      <c r="U97" s="127"/>
      <c r="V97" s="127"/>
      <c r="W97" s="128"/>
      <c r="X97" s="127"/>
      <c r="Y97" s="127"/>
      <c r="Z97" s="127"/>
      <c r="AA97" s="127"/>
      <c r="AB97" s="128"/>
      <c r="AC97" s="139"/>
      <c r="AD97" s="140"/>
      <c r="AE97" s="140"/>
      <c r="AF97" s="140"/>
      <c r="AG97" s="140"/>
      <c r="AH97" s="141"/>
      <c r="AI97" s="143"/>
    </row>
    <row r="98" spans="1:35" ht="8.25" customHeight="1" x14ac:dyDescent="0.15">
      <c r="A98" s="93">
        <f>A92+1</f>
        <v>13</v>
      </c>
      <c r="B98" s="96" t="str">
        <f>VLOOKUP($A98,入力用!$A$4:$AD$53,4,0)&amp;" "&amp;VLOOKUP($A98,入力用!$A$4:$AD$53,5,0)&amp;""</f>
        <v xml:space="preserve"> </v>
      </c>
      <c r="C98" s="90" t="str">
        <f>VLOOKUP($A98,入力用!$A$4:$AD$53,6,0)&amp;""</f>
        <v/>
      </c>
      <c r="D98" s="99" t="str">
        <f>VLOOKUP($A98,入力用!$A$4:$AD$53,7,0)&amp;""</f>
        <v/>
      </c>
      <c r="E98" s="102" t="str">
        <f>IF(入力用!H16="","",VLOOKUP($A98,入力用!$A$4:$AD$53,8,0))</f>
        <v/>
      </c>
      <c r="F98" s="102" t="str">
        <f>IF(入力用!J16="","",VLOOKUP($A98,入力用!$A$4:$AD$53,10,0))</f>
        <v/>
      </c>
      <c r="G98" s="77" t="str">
        <f>VLOOKUP($A98,入力用!$A$4:$AD$53,12,0)&amp;VLOOKUP($A98,入力用!$A$4:$AD$53,13,0)&amp;""</f>
        <v/>
      </c>
      <c r="H98" s="81" t="str">
        <f>VLOOKUP($A98,入力用!$A$4:$AD$53,14,0)&amp;""</f>
        <v/>
      </c>
      <c r="I98" s="84" t="str">
        <f>IF(入力用!Q16="","",VLOOKUP($A98,入力用!$A$4:$AD$53,17,0))</f>
        <v/>
      </c>
      <c r="J98" s="87" t="str">
        <f>VLOOKUP($A98,入力用!$A$4:$AD$53,19,0)&amp;""</f>
        <v/>
      </c>
      <c r="K98" s="84" t="str">
        <f>IF(入力用!T16="","",VLOOKUP($A98,入力用!$A$4:$AD$53,20,0))</f>
        <v/>
      </c>
      <c r="L98" s="90" t="str">
        <f>VLOOKUP($A98,入力用!$A$4:$AD$53,22,0)&amp;""</f>
        <v/>
      </c>
      <c r="M98" s="77" t="str">
        <f>VLOOKUP($A98,入力用!$A$4:$AD$53,23,0)&amp;""</f>
        <v/>
      </c>
      <c r="N98" s="114" t="str">
        <f>VLOOKUP($A98,入力用!$A$4:$AD$53,28,0)&amp;""</f>
        <v/>
      </c>
      <c r="O98" s="115"/>
      <c r="P98" s="115"/>
      <c r="Q98" s="115"/>
      <c r="R98" s="115"/>
      <c r="S98" s="120" t="str">
        <f>VLOOKUP($A98,入力用!$A$4:$AD$53,29,0)&amp;""</f>
        <v/>
      </c>
      <c r="T98" s="121"/>
      <c r="U98" s="121"/>
      <c r="V98" s="121"/>
      <c r="W98" s="122"/>
      <c r="X98" s="121" t="str">
        <f>VLOOKUP($A98,入力用!$A$4:$AD$53,30,0)&amp;""</f>
        <v/>
      </c>
      <c r="Y98" s="121"/>
      <c r="Z98" s="121"/>
      <c r="AA98" s="121"/>
      <c r="AB98" s="122"/>
      <c r="AC98" s="68" t="s">
        <v>153</v>
      </c>
      <c r="AD98" s="69"/>
      <c r="AE98" s="69"/>
      <c r="AF98" s="69"/>
      <c r="AG98" s="69"/>
      <c r="AH98" s="70"/>
      <c r="AI98" s="65" t="str">
        <f>VLOOKUP($A98,入力用!$A$4:$AE$53,31,0)&amp;""</f>
        <v/>
      </c>
    </row>
    <row r="99" spans="1:35" ht="8.25" customHeight="1" x14ac:dyDescent="0.15">
      <c r="A99" s="94"/>
      <c r="B99" s="97"/>
      <c r="C99" s="98"/>
      <c r="D99" s="100"/>
      <c r="E99" s="103"/>
      <c r="F99" s="103"/>
      <c r="G99" s="79"/>
      <c r="H99" s="82"/>
      <c r="I99" s="85"/>
      <c r="J99" s="88"/>
      <c r="K99" s="85"/>
      <c r="L99" s="91"/>
      <c r="M99" s="80"/>
      <c r="N99" s="116"/>
      <c r="O99" s="117"/>
      <c r="P99" s="117"/>
      <c r="Q99" s="117"/>
      <c r="R99" s="117"/>
      <c r="S99" s="123"/>
      <c r="T99" s="124"/>
      <c r="U99" s="124"/>
      <c r="V99" s="124"/>
      <c r="W99" s="125"/>
      <c r="X99" s="124"/>
      <c r="Y99" s="124"/>
      <c r="Z99" s="124"/>
      <c r="AA99" s="124"/>
      <c r="AB99" s="125"/>
      <c r="AC99" s="71"/>
      <c r="AD99" s="142"/>
      <c r="AE99" s="142"/>
      <c r="AF99" s="142"/>
      <c r="AG99" s="142"/>
      <c r="AH99" s="73"/>
      <c r="AI99" s="66"/>
    </row>
    <row r="100" spans="1:35" ht="8.25" customHeight="1" x14ac:dyDescent="0.15">
      <c r="A100" s="94"/>
      <c r="B100" s="107" t="str">
        <f>VLOOKUP($A98,入力用!$A$4:$AD$53,2,0)&amp;" "&amp;VLOOKUP($A98,入力用!$A$4:$AD$53,3,0)&amp;""</f>
        <v xml:space="preserve"> </v>
      </c>
      <c r="C100" s="98"/>
      <c r="D100" s="100"/>
      <c r="E100" s="104"/>
      <c r="F100" s="104"/>
      <c r="G100" s="80"/>
      <c r="H100" s="83"/>
      <c r="I100" s="86"/>
      <c r="J100" s="88"/>
      <c r="K100" s="86"/>
      <c r="L100" s="90" t="str">
        <f>VLOOKUP($A98,入力用!$A$4:$AD$53,24,0)&amp;""</f>
        <v/>
      </c>
      <c r="M100" s="77" t="str">
        <f>VLOOKUP($A98,入力用!$A$4:$AD$53,25,0)&amp;""</f>
        <v/>
      </c>
      <c r="N100" s="116"/>
      <c r="O100" s="117"/>
      <c r="P100" s="117"/>
      <c r="Q100" s="117"/>
      <c r="R100" s="117"/>
      <c r="S100" s="123"/>
      <c r="T100" s="124"/>
      <c r="U100" s="124"/>
      <c r="V100" s="124"/>
      <c r="W100" s="125"/>
      <c r="X100" s="124"/>
      <c r="Y100" s="124"/>
      <c r="Z100" s="124"/>
      <c r="AA100" s="124"/>
      <c r="AB100" s="125"/>
      <c r="AC100" s="139"/>
      <c r="AD100" s="140"/>
      <c r="AE100" s="140"/>
      <c r="AF100" s="140"/>
      <c r="AG100" s="140"/>
      <c r="AH100" s="141"/>
      <c r="AI100" s="66"/>
    </row>
    <row r="101" spans="1:35" ht="8.25" customHeight="1" x14ac:dyDescent="0.15">
      <c r="A101" s="94"/>
      <c r="B101" s="108"/>
      <c r="C101" s="98"/>
      <c r="D101" s="100"/>
      <c r="E101" s="98" t="str">
        <f>IF(入力用!I16="","",VLOOKUP($A98,入力用!$A$4:$AD$53,9,0)&amp;"年")</f>
        <v/>
      </c>
      <c r="F101" s="98" t="str">
        <f ca="1">IF(入力用!K16="","",VLOOKUP($A98,入力用!$A$4:$AD$53,11,0)&amp;"歳")</f>
        <v/>
      </c>
      <c r="G101" s="79" t="str">
        <f>VLOOKUP($A98,入力用!$A$4:$AD$53,15,0)&amp;""</f>
        <v/>
      </c>
      <c r="H101" s="82" t="str">
        <f>VLOOKUP($A98,入力用!$A$4:$AD$53,16,0)&amp;""</f>
        <v/>
      </c>
      <c r="I101" s="112" t="str">
        <f>VLOOKUP($A98,入力用!$A$4:$AD$53,18,0)&amp;""</f>
        <v/>
      </c>
      <c r="J101" s="88"/>
      <c r="K101" s="146" t="str">
        <f>VLOOKUP($A98,入力用!$A$4:$AD$53,21,0)&amp;""</f>
        <v/>
      </c>
      <c r="L101" s="91"/>
      <c r="M101" s="80"/>
      <c r="N101" s="116"/>
      <c r="O101" s="117"/>
      <c r="P101" s="117"/>
      <c r="Q101" s="117"/>
      <c r="R101" s="117"/>
      <c r="S101" s="123"/>
      <c r="T101" s="124"/>
      <c r="U101" s="124"/>
      <c r="V101" s="124"/>
      <c r="W101" s="125"/>
      <c r="X101" s="124"/>
      <c r="Y101" s="124"/>
      <c r="Z101" s="124"/>
      <c r="AA101" s="124"/>
      <c r="AB101" s="125"/>
      <c r="AC101" s="68" t="s">
        <v>153</v>
      </c>
      <c r="AD101" s="69"/>
      <c r="AE101" s="69"/>
      <c r="AF101" s="69"/>
      <c r="AG101" s="69"/>
      <c r="AH101" s="70"/>
      <c r="AI101" s="66"/>
    </row>
    <row r="102" spans="1:35" ht="8.25" customHeight="1" x14ac:dyDescent="0.15">
      <c r="A102" s="94"/>
      <c r="B102" s="108"/>
      <c r="C102" s="98"/>
      <c r="D102" s="100"/>
      <c r="E102" s="98"/>
      <c r="F102" s="98"/>
      <c r="G102" s="79"/>
      <c r="H102" s="82"/>
      <c r="I102" s="112"/>
      <c r="J102" s="88"/>
      <c r="K102" s="112"/>
      <c r="L102" s="90" t="str">
        <f>VLOOKUP($A98,入力用!$A$4:$AD$53,26,0)&amp;""</f>
        <v/>
      </c>
      <c r="M102" s="77" t="str">
        <f>VLOOKUP($A98,入力用!$A$4:$AD$53,27,0)&amp;""</f>
        <v/>
      </c>
      <c r="N102" s="116"/>
      <c r="O102" s="117"/>
      <c r="P102" s="117"/>
      <c r="Q102" s="117"/>
      <c r="R102" s="117"/>
      <c r="S102" s="123"/>
      <c r="T102" s="124"/>
      <c r="U102" s="124"/>
      <c r="V102" s="124"/>
      <c r="W102" s="125"/>
      <c r="X102" s="124"/>
      <c r="Y102" s="124"/>
      <c r="Z102" s="124"/>
      <c r="AA102" s="124"/>
      <c r="AB102" s="125"/>
      <c r="AC102" s="71"/>
      <c r="AD102" s="142"/>
      <c r="AE102" s="142"/>
      <c r="AF102" s="142"/>
      <c r="AG102" s="142"/>
      <c r="AH102" s="73"/>
      <c r="AI102" s="66"/>
    </row>
    <row r="103" spans="1:35" ht="8.25" customHeight="1" x14ac:dyDescent="0.15">
      <c r="A103" s="95"/>
      <c r="B103" s="109"/>
      <c r="C103" s="91"/>
      <c r="D103" s="101"/>
      <c r="E103" s="91"/>
      <c r="F103" s="91"/>
      <c r="G103" s="80"/>
      <c r="H103" s="83"/>
      <c r="I103" s="145"/>
      <c r="J103" s="144"/>
      <c r="K103" s="145"/>
      <c r="L103" s="91"/>
      <c r="M103" s="80"/>
      <c r="N103" s="118"/>
      <c r="O103" s="119"/>
      <c r="P103" s="119"/>
      <c r="Q103" s="119"/>
      <c r="R103" s="119"/>
      <c r="S103" s="126"/>
      <c r="T103" s="127"/>
      <c r="U103" s="127"/>
      <c r="V103" s="127"/>
      <c r="W103" s="128"/>
      <c r="X103" s="127"/>
      <c r="Y103" s="127"/>
      <c r="Z103" s="127"/>
      <c r="AA103" s="127"/>
      <c r="AB103" s="128"/>
      <c r="AC103" s="139"/>
      <c r="AD103" s="140"/>
      <c r="AE103" s="140"/>
      <c r="AF103" s="140"/>
      <c r="AG103" s="140"/>
      <c r="AH103" s="141"/>
      <c r="AI103" s="143"/>
    </row>
    <row r="104" spans="1:35" ht="8.25" customHeight="1" x14ac:dyDescent="0.15">
      <c r="A104" s="93">
        <f>A98+1</f>
        <v>14</v>
      </c>
      <c r="B104" s="96" t="str">
        <f>VLOOKUP($A104,入力用!$A$4:$AD$53,4,0)&amp;" "&amp;VLOOKUP($A104,入力用!$A$4:$AD$53,5,0)&amp;""</f>
        <v xml:space="preserve"> </v>
      </c>
      <c r="C104" s="90" t="str">
        <f>VLOOKUP($A104,入力用!$A$4:$AD$53,6,0)&amp;""</f>
        <v/>
      </c>
      <c r="D104" s="99" t="str">
        <f>VLOOKUP($A104,入力用!$A$4:$AD$53,7,0)&amp;""</f>
        <v/>
      </c>
      <c r="E104" s="102" t="str">
        <f>IF(入力用!H17="","",VLOOKUP($A104,入力用!$A$4:$AD$53,8,0))</f>
        <v/>
      </c>
      <c r="F104" s="102" t="str">
        <f>IF(入力用!J17="","",VLOOKUP($A104,入力用!$A$4:$AD$53,10,0))</f>
        <v/>
      </c>
      <c r="G104" s="77" t="str">
        <f>VLOOKUP($A104,入力用!$A$4:$AD$53,12,0)&amp;VLOOKUP($A104,入力用!$A$4:$AD$53,13,0)&amp;""</f>
        <v/>
      </c>
      <c r="H104" s="81" t="str">
        <f>VLOOKUP($A104,入力用!$A$4:$AD$53,14,0)&amp;""</f>
        <v/>
      </c>
      <c r="I104" s="84" t="str">
        <f>IF(入力用!Q17="","",VLOOKUP($A104,入力用!$A$4:$AD$53,17,0))</f>
        <v/>
      </c>
      <c r="J104" s="87" t="str">
        <f>VLOOKUP($A104,入力用!$A$4:$AD$53,19,0)&amp;""</f>
        <v/>
      </c>
      <c r="K104" s="84" t="str">
        <f>IF(入力用!T17="","",VLOOKUP($A104,入力用!$A$4:$AD$53,20,0))</f>
        <v/>
      </c>
      <c r="L104" s="90" t="str">
        <f>VLOOKUP($A104,入力用!$A$4:$AD$53,22,0)&amp;""</f>
        <v/>
      </c>
      <c r="M104" s="77" t="str">
        <f>VLOOKUP($A104,入力用!$A$4:$AD$53,23,0)&amp;""</f>
        <v/>
      </c>
      <c r="N104" s="114" t="str">
        <f>VLOOKUP($A104,入力用!$A$4:$AD$53,28,0)&amp;""</f>
        <v/>
      </c>
      <c r="O104" s="115"/>
      <c r="P104" s="115"/>
      <c r="Q104" s="115"/>
      <c r="R104" s="115"/>
      <c r="S104" s="120" t="str">
        <f>VLOOKUP($A104,入力用!$A$4:$AD$53,29,0)&amp;""</f>
        <v/>
      </c>
      <c r="T104" s="121"/>
      <c r="U104" s="121"/>
      <c r="V104" s="121"/>
      <c r="W104" s="122"/>
      <c r="X104" s="121" t="str">
        <f>VLOOKUP($A104,入力用!$A$4:$AD$53,30,0)&amp;""</f>
        <v/>
      </c>
      <c r="Y104" s="121"/>
      <c r="Z104" s="121"/>
      <c r="AA104" s="121"/>
      <c r="AB104" s="122"/>
      <c r="AC104" s="68" t="s">
        <v>153</v>
      </c>
      <c r="AD104" s="69"/>
      <c r="AE104" s="69"/>
      <c r="AF104" s="69"/>
      <c r="AG104" s="69"/>
      <c r="AH104" s="70"/>
      <c r="AI104" s="65" t="str">
        <f>VLOOKUP($A104,入力用!$A$4:$AE$53,31,0)&amp;""</f>
        <v/>
      </c>
    </row>
    <row r="105" spans="1:35" ht="8.25" customHeight="1" x14ac:dyDescent="0.15">
      <c r="A105" s="94"/>
      <c r="B105" s="97"/>
      <c r="C105" s="98"/>
      <c r="D105" s="100"/>
      <c r="E105" s="103"/>
      <c r="F105" s="103"/>
      <c r="G105" s="79"/>
      <c r="H105" s="82"/>
      <c r="I105" s="85"/>
      <c r="J105" s="88"/>
      <c r="K105" s="85"/>
      <c r="L105" s="91"/>
      <c r="M105" s="80"/>
      <c r="N105" s="116"/>
      <c r="O105" s="117"/>
      <c r="P105" s="117"/>
      <c r="Q105" s="117"/>
      <c r="R105" s="117"/>
      <c r="S105" s="123"/>
      <c r="T105" s="124"/>
      <c r="U105" s="124"/>
      <c r="V105" s="124"/>
      <c r="W105" s="125"/>
      <c r="X105" s="124"/>
      <c r="Y105" s="124"/>
      <c r="Z105" s="124"/>
      <c r="AA105" s="124"/>
      <c r="AB105" s="125"/>
      <c r="AC105" s="71"/>
      <c r="AD105" s="142"/>
      <c r="AE105" s="142"/>
      <c r="AF105" s="142"/>
      <c r="AG105" s="142"/>
      <c r="AH105" s="73"/>
      <c r="AI105" s="66"/>
    </row>
    <row r="106" spans="1:35" ht="8.25" customHeight="1" x14ac:dyDescent="0.15">
      <c r="A106" s="94"/>
      <c r="B106" s="107" t="str">
        <f>VLOOKUP($A104,入力用!$A$4:$AD$53,2,0)&amp;" "&amp;VLOOKUP($A104,入力用!$A$4:$AD$53,3,0)&amp;""</f>
        <v xml:space="preserve"> </v>
      </c>
      <c r="C106" s="98"/>
      <c r="D106" s="100"/>
      <c r="E106" s="104"/>
      <c r="F106" s="104"/>
      <c r="G106" s="80"/>
      <c r="H106" s="83"/>
      <c r="I106" s="86"/>
      <c r="J106" s="88"/>
      <c r="K106" s="86"/>
      <c r="L106" s="90" t="str">
        <f>VLOOKUP($A104,入力用!$A$4:$AD$53,24,0)&amp;""</f>
        <v/>
      </c>
      <c r="M106" s="77" t="str">
        <f>VLOOKUP($A104,入力用!$A$4:$AD$53,25,0)&amp;""</f>
        <v/>
      </c>
      <c r="N106" s="116"/>
      <c r="O106" s="117"/>
      <c r="P106" s="117"/>
      <c r="Q106" s="117"/>
      <c r="R106" s="117"/>
      <c r="S106" s="123"/>
      <c r="T106" s="124"/>
      <c r="U106" s="124"/>
      <c r="V106" s="124"/>
      <c r="W106" s="125"/>
      <c r="X106" s="124"/>
      <c r="Y106" s="124"/>
      <c r="Z106" s="124"/>
      <c r="AA106" s="124"/>
      <c r="AB106" s="125"/>
      <c r="AC106" s="139"/>
      <c r="AD106" s="140"/>
      <c r="AE106" s="140"/>
      <c r="AF106" s="140"/>
      <c r="AG106" s="140"/>
      <c r="AH106" s="141"/>
      <c r="AI106" s="66"/>
    </row>
    <row r="107" spans="1:35" ht="8.25" customHeight="1" x14ac:dyDescent="0.15">
      <c r="A107" s="94"/>
      <c r="B107" s="108"/>
      <c r="C107" s="98"/>
      <c r="D107" s="100"/>
      <c r="E107" s="98" t="str">
        <f>IF(入力用!I17="","",VLOOKUP($A104,入力用!$A$4:$AD$53,9,0)&amp;"年")</f>
        <v/>
      </c>
      <c r="F107" s="98" t="str">
        <f ca="1">IF(入力用!K17="","",VLOOKUP($A104,入力用!$A$4:$AD$53,11,0)&amp;"歳")</f>
        <v/>
      </c>
      <c r="G107" s="79" t="str">
        <f>VLOOKUP($A104,入力用!$A$4:$AD$53,15,0)&amp;""</f>
        <v/>
      </c>
      <c r="H107" s="82" t="str">
        <f>VLOOKUP($A104,入力用!$A$4:$AD$53,16,0)&amp;""</f>
        <v/>
      </c>
      <c r="I107" s="112" t="str">
        <f>VLOOKUP($A104,入力用!$A$4:$AD$53,18,0)&amp;""</f>
        <v/>
      </c>
      <c r="J107" s="88"/>
      <c r="K107" s="146" t="str">
        <f>VLOOKUP($A104,入力用!$A$4:$AD$53,21,0)&amp;""</f>
        <v/>
      </c>
      <c r="L107" s="91"/>
      <c r="M107" s="80"/>
      <c r="N107" s="116"/>
      <c r="O107" s="117"/>
      <c r="P107" s="117"/>
      <c r="Q107" s="117"/>
      <c r="R107" s="117"/>
      <c r="S107" s="123"/>
      <c r="T107" s="124"/>
      <c r="U107" s="124"/>
      <c r="V107" s="124"/>
      <c r="W107" s="125"/>
      <c r="X107" s="124"/>
      <c r="Y107" s="124"/>
      <c r="Z107" s="124"/>
      <c r="AA107" s="124"/>
      <c r="AB107" s="125"/>
      <c r="AC107" s="68" t="s">
        <v>153</v>
      </c>
      <c r="AD107" s="69"/>
      <c r="AE107" s="69"/>
      <c r="AF107" s="69"/>
      <c r="AG107" s="69"/>
      <c r="AH107" s="70"/>
      <c r="AI107" s="66"/>
    </row>
    <row r="108" spans="1:35" ht="8.25" customHeight="1" x14ac:dyDescent="0.15">
      <c r="A108" s="94"/>
      <c r="B108" s="108"/>
      <c r="C108" s="98"/>
      <c r="D108" s="100"/>
      <c r="E108" s="98"/>
      <c r="F108" s="98"/>
      <c r="G108" s="79"/>
      <c r="H108" s="82"/>
      <c r="I108" s="112"/>
      <c r="J108" s="88"/>
      <c r="K108" s="112"/>
      <c r="L108" s="90" t="str">
        <f>VLOOKUP($A104,入力用!$A$4:$AD$53,26,0)&amp;""</f>
        <v/>
      </c>
      <c r="M108" s="77" t="str">
        <f>VLOOKUP($A104,入力用!$A$4:$AD$53,27,0)&amp;""</f>
        <v/>
      </c>
      <c r="N108" s="116"/>
      <c r="O108" s="117"/>
      <c r="P108" s="117"/>
      <c r="Q108" s="117"/>
      <c r="R108" s="117"/>
      <c r="S108" s="123"/>
      <c r="T108" s="124"/>
      <c r="U108" s="124"/>
      <c r="V108" s="124"/>
      <c r="W108" s="125"/>
      <c r="X108" s="124"/>
      <c r="Y108" s="124"/>
      <c r="Z108" s="124"/>
      <c r="AA108" s="124"/>
      <c r="AB108" s="125"/>
      <c r="AC108" s="71"/>
      <c r="AD108" s="142"/>
      <c r="AE108" s="142"/>
      <c r="AF108" s="142"/>
      <c r="AG108" s="142"/>
      <c r="AH108" s="73"/>
      <c r="AI108" s="66"/>
    </row>
    <row r="109" spans="1:35" ht="8.25" customHeight="1" x14ac:dyDescent="0.15">
      <c r="A109" s="95"/>
      <c r="B109" s="109"/>
      <c r="C109" s="91"/>
      <c r="D109" s="101"/>
      <c r="E109" s="91"/>
      <c r="F109" s="91"/>
      <c r="G109" s="80"/>
      <c r="H109" s="83"/>
      <c r="I109" s="145"/>
      <c r="J109" s="144"/>
      <c r="K109" s="145"/>
      <c r="L109" s="91"/>
      <c r="M109" s="80"/>
      <c r="N109" s="118"/>
      <c r="O109" s="119"/>
      <c r="P109" s="119"/>
      <c r="Q109" s="119"/>
      <c r="R109" s="119"/>
      <c r="S109" s="126"/>
      <c r="T109" s="127"/>
      <c r="U109" s="127"/>
      <c r="V109" s="127"/>
      <c r="W109" s="128"/>
      <c r="X109" s="127"/>
      <c r="Y109" s="127"/>
      <c r="Z109" s="127"/>
      <c r="AA109" s="127"/>
      <c r="AB109" s="128"/>
      <c r="AC109" s="139"/>
      <c r="AD109" s="140"/>
      <c r="AE109" s="140"/>
      <c r="AF109" s="140"/>
      <c r="AG109" s="140"/>
      <c r="AH109" s="141"/>
      <c r="AI109" s="143"/>
    </row>
    <row r="110" spans="1:35" ht="8.25" customHeight="1" x14ac:dyDescent="0.15">
      <c r="A110" s="93">
        <f>A104+1</f>
        <v>15</v>
      </c>
      <c r="B110" s="96" t="str">
        <f>VLOOKUP($A110,入力用!$A$4:$AD$53,4,0)&amp;" "&amp;VLOOKUP($A110,入力用!$A$4:$AD$53,5,0)&amp;""</f>
        <v xml:space="preserve"> </v>
      </c>
      <c r="C110" s="90" t="str">
        <f>VLOOKUP($A110,入力用!$A$4:$AD$53,6,0)&amp;""</f>
        <v/>
      </c>
      <c r="D110" s="99" t="str">
        <f>VLOOKUP($A110,入力用!$A$4:$AD$53,7,0)&amp;""</f>
        <v/>
      </c>
      <c r="E110" s="102" t="str">
        <f>IF(入力用!H18="","",VLOOKUP($A110,入力用!$A$4:$AD$53,8,0))</f>
        <v/>
      </c>
      <c r="F110" s="102" t="str">
        <f>IF(入力用!J18="","",VLOOKUP($A110,入力用!$A$4:$AD$53,10,0))</f>
        <v/>
      </c>
      <c r="G110" s="77" t="str">
        <f>VLOOKUP($A110,入力用!$A$4:$AD$53,12,0)&amp;VLOOKUP($A110,入力用!$A$4:$AD$53,13,0)&amp;""</f>
        <v/>
      </c>
      <c r="H110" s="81" t="str">
        <f>VLOOKUP($A110,入力用!$A$4:$AD$53,14,0)&amp;""</f>
        <v/>
      </c>
      <c r="I110" s="84" t="str">
        <f>IF(入力用!Q18="","",VLOOKUP($A110,入力用!$A$4:$AD$53,17,0))</f>
        <v/>
      </c>
      <c r="J110" s="87" t="str">
        <f>VLOOKUP($A110,入力用!$A$4:$AD$53,19,0)&amp;""</f>
        <v/>
      </c>
      <c r="K110" s="84" t="str">
        <f>IF(入力用!T18="","",VLOOKUP($A110,入力用!$A$4:$AD$53,20,0))</f>
        <v/>
      </c>
      <c r="L110" s="90" t="str">
        <f>VLOOKUP($A110,入力用!$A$4:$AD$53,22,0)&amp;""</f>
        <v/>
      </c>
      <c r="M110" s="77" t="str">
        <f>VLOOKUP($A110,入力用!$A$4:$AD$53,23,0)&amp;""</f>
        <v/>
      </c>
      <c r="N110" s="114" t="str">
        <f>VLOOKUP($A110,入力用!$A$4:$AD$53,28,0)&amp;""</f>
        <v/>
      </c>
      <c r="O110" s="115"/>
      <c r="P110" s="115"/>
      <c r="Q110" s="115"/>
      <c r="R110" s="115"/>
      <c r="S110" s="120" t="str">
        <f>VLOOKUP($A110,入力用!$A$4:$AD$53,29,0)&amp;""</f>
        <v/>
      </c>
      <c r="T110" s="121"/>
      <c r="U110" s="121"/>
      <c r="V110" s="121"/>
      <c r="W110" s="122"/>
      <c r="X110" s="121" t="str">
        <f>VLOOKUP($A110,入力用!$A$4:$AD$53,30,0)&amp;""</f>
        <v/>
      </c>
      <c r="Y110" s="121"/>
      <c r="Z110" s="121"/>
      <c r="AA110" s="121"/>
      <c r="AB110" s="122"/>
      <c r="AC110" s="68" t="s">
        <v>153</v>
      </c>
      <c r="AD110" s="69"/>
      <c r="AE110" s="69"/>
      <c r="AF110" s="69"/>
      <c r="AG110" s="69"/>
      <c r="AH110" s="70"/>
      <c r="AI110" s="65" t="str">
        <f>VLOOKUP($A110,入力用!$A$4:$AE$53,31,0)&amp;""</f>
        <v/>
      </c>
    </row>
    <row r="111" spans="1:35" ht="8.25" customHeight="1" x14ac:dyDescent="0.15">
      <c r="A111" s="94"/>
      <c r="B111" s="97"/>
      <c r="C111" s="98"/>
      <c r="D111" s="100"/>
      <c r="E111" s="103"/>
      <c r="F111" s="103"/>
      <c r="G111" s="79"/>
      <c r="H111" s="82"/>
      <c r="I111" s="85"/>
      <c r="J111" s="88"/>
      <c r="K111" s="85"/>
      <c r="L111" s="91"/>
      <c r="M111" s="80"/>
      <c r="N111" s="116"/>
      <c r="O111" s="117"/>
      <c r="P111" s="117"/>
      <c r="Q111" s="117"/>
      <c r="R111" s="117"/>
      <c r="S111" s="123"/>
      <c r="T111" s="124"/>
      <c r="U111" s="124"/>
      <c r="V111" s="124"/>
      <c r="W111" s="125"/>
      <c r="X111" s="124"/>
      <c r="Y111" s="124"/>
      <c r="Z111" s="124"/>
      <c r="AA111" s="124"/>
      <c r="AB111" s="125"/>
      <c r="AC111" s="71"/>
      <c r="AD111" s="142"/>
      <c r="AE111" s="142"/>
      <c r="AF111" s="142"/>
      <c r="AG111" s="142"/>
      <c r="AH111" s="73"/>
      <c r="AI111" s="66"/>
    </row>
    <row r="112" spans="1:35" ht="8.25" customHeight="1" x14ac:dyDescent="0.15">
      <c r="A112" s="94"/>
      <c r="B112" s="107" t="str">
        <f>VLOOKUP($A110,入力用!$A$4:$AD$53,2,0)&amp;" "&amp;VLOOKUP($A110,入力用!$A$4:$AD$53,3,0)&amp;""</f>
        <v xml:space="preserve"> </v>
      </c>
      <c r="C112" s="98"/>
      <c r="D112" s="100"/>
      <c r="E112" s="104"/>
      <c r="F112" s="104"/>
      <c r="G112" s="80"/>
      <c r="H112" s="83"/>
      <c r="I112" s="86"/>
      <c r="J112" s="88"/>
      <c r="K112" s="86"/>
      <c r="L112" s="90" t="str">
        <f>VLOOKUP($A110,入力用!$A$4:$AD$53,24,0)&amp;""</f>
        <v/>
      </c>
      <c r="M112" s="77" t="str">
        <f>VLOOKUP($A110,入力用!$A$4:$AD$53,25,0)&amp;""</f>
        <v/>
      </c>
      <c r="N112" s="116"/>
      <c r="O112" s="117"/>
      <c r="P112" s="117"/>
      <c r="Q112" s="117"/>
      <c r="R112" s="117"/>
      <c r="S112" s="123"/>
      <c r="T112" s="124"/>
      <c r="U112" s="124"/>
      <c r="V112" s="124"/>
      <c r="W112" s="125"/>
      <c r="X112" s="124"/>
      <c r="Y112" s="124"/>
      <c r="Z112" s="124"/>
      <c r="AA112" s="124"/>
      <c r="AB112" s="125"/>
      <c r="AC112" s="139"/>
      <c r="AD112" s="140"/>
      <c r="AE112" s="140"/>
      <c r="AF112" s="140"/>
      <c r="AG112" s="140"/>
      <c r="AH112" s="141"/>
      <c r="AI112" s="66"/>
    </row>
    <row r="113" spans="1:35" ht="8.25" customHeight="1" x14ac:dyDescent="0.15">
      <c r="A113" s="94"/>
      <c r="B113" s="108"/>
      <c r="C113" s="98"/>
      <c r="D113" s="100"/>
      <c r="E113" s="98" t="str">
        <f>IF(入力用!I18="","",VLOOKUP($A110,入力用!$A$4:$AD$53,9,0)&amp;"年")</f>
        <v/>
      </c>
      <c r="F113" s="98" t="str">
        <f ca="1">IF(入力用!K18="","",VLOOKUP($A110,入力用!$A$4:$AD$53,11,0)&amp;"歳")</f>
        <v/>
      </c>
      <c r="G113" s="79" t="str">
        <f>VLOOKUP($A110,入力用!$A$4:$AD$53,15,0)&amp;""</f>
        <v/>
      </c>
      <c r="H113" s="82" t="str">
        <f>VLOOKUP($A110,入力用!$A$4:$AD$53,16,0)&amp;""</f>
        <v/>
      </c>
      <c r="I113" s="112" t="str">
        <f>VLOOKUP($A110,入力用!$A$4:$AD$53,18,0)&amp;""</f>
        <v/>
      </c>
      <c r="J113" s="88"/>
      <c r="K113" s="146" t="str">
        <f>VLOOKUP($A110,入力用!$A$4:$AD$53,21,0)&amp;""</f>
        <v/>
      </c>
      <c r="L113" s="91"/>
      <c r="M113" s="80"/>
      <c r="N113" s="116"/>
      <c r="O113" s="117"/>
      <c r="P113" s="117"/>
      <c r="Q113" s="117"/>
      <c r="R113" s="117"/>
      <c r="S113" s="123"/>
      <c r="T113" s="124"/>
      <c r="U113" s="124"/>
      <c r="V113" s="124"/>
      <c r="W113" s="125"/>
      <c r="X113" s="124"/>
      <c r="Y113" s="124"/>
      <c r="Z113" s="124"/>
      <c r="AA113" s="124"/>
      <c r="AB113" s="125"/>
      <c r="AC113" s="68" t="s">
        <v>153</v>
      </c>
      <c r="AD113" s="69"/>
      <c r="AE113" s="69"/>
      <c r="AF113" s="69"/>
      <c r="AG113" s="69"/>
      <c r="AH113" s="70"/>
      <c r="AI113" s="66"/>
    </row>
    <row r="114" spans="1:35" ht="8.25" customHeight="1" x14ac:dyDescent="0.15">
      <c r="A114" s="94"/>
      <c r="B114" s="108"/>
      <c r="C114" s="98"/>
      <c r="D114" s="100"/>
      <c r="E114" s="98"/>
      <c r="F114" s="98"/>
      <c r="G114" s="79"/>
      <c r="H114" s="82"/>
      <c r="I114" s="112"/>
      <c r="J114" s="88"/>
      <c r="K114" s="112"/>
      <c r="L114" s="90" t="str">
        <f>VLOOKUP($A110,入力用!$A$4:$AD$53,26,0)&amp;""</f>
        <v/>
      </c>
      <c r="M114" s="77" t="str">
        <f>VLOOKUP($A110,入力用!$A$4:$AD$53,27,0)&amp;""</f>
        <v/>
      </c>
      <c r="N114" s="116"/>
      <c r="O114" s="117"/>
      <c r="P114" s="117"/>
      <c r="Q114" s="117"/>
      <c r="R114" s="117"/>
      <c r="S114" s="123"/>
      <c r="T114" s="124"/>
      <c r="U114" s="124"/>
      <c r="V114" s="124"/>
      <c r="W114" s="125"/>
      <c r="X114" s="124"/>
      <c r="Y114" s="124"/>
      <c r="Z114" s="124"/>
      <c r="AA114" s="124"/>
      <c r="AB114" s="125"/>
      <c r="AC114" s="71"/>
      <c r="AD114" s="142"/>
      <c r="AE114" s="142"/>
      <c r="AF114" s="142"/>
      <c r="AG114" s="142"/>
      <c r="AH114" s="73"/>
      <c r="AI114" s="66"/>
    </row>
    <row r="115" spans="1:35" ht="8.25" customHeight="1" x14ac:dyDescent="0.15">
      <c r="A115" s="95"/>
      <c r="B115" s="109"/>
      <c r="C115" s="91"/>
      <c r="D115" s="101"/>
      <c r="E115" s="91"/>
      <c r="F115" s="91"/>
      <c r="G115" s="80"/>
      <c r="H115" s="83"/>
      <c r="I115" s="145"/>
      <c r="J115" s="144"/>
      <c r="K115" s="145"/>
      <c r="L115" s="91"/>
      <c r="M115" s="80"/>
      <c r="N115" s="118"/>
      <c r="O115" s="119"/>
      <c r="P115" s="119"/>
      <c r="Q115" s="119"/>
      <c r="R115" s="119"/>
      <c r="S115" s="126"/>
      <c r="T115" s="127"/>
      <c r="U115" s="127"/>
      <c r="V115" s="127"/>
      <c r="W115" s="128"/>
      <c r="X115" s="127"/>
      <c r="Y115" s="127"/>
      <c r="Z115" s="127"/>
      <c r="AA115" s="127"/>
      <c r="AB115" s="128"/>
      <c r="AC115" s="139"/>
      <c r="AD115" s="140"/>
      <c r="AE115" s="140"/>
      <c r="AF115" s="140"/>
      <c r="AG115" s="140"/>
      <c r="AH115" s="141"/>
      <c r="AI115" s="143"/>
    </row>
    <row r="116" spans="1:35" ht="8.25" customHeight="1" x14ac:dyDescent="0.15">
      <c r="A116" s="93">
        <f>A110+1</f>
        <v>16</v>
      </c>
      <c r="B116" s="96" t="str">
        <f>VLOOKUP($A116,入力用!$A$4:$AD$53,4,0)&amp;" "&amp;VLOOKUP($A116,入力用!$A$4:$AD$53,5,0)&amp;""</f>
        <v xml:space="preserve"> </v>
      </c>
      <c r="C116" s="90" t="str">
        <f>VLOOKUP($A116,入力用!$A$4:$AD$53,6,0)&amp;""</f>
        <v/>
      </c>
      <c r="D116" s="99" t="str">
        <f>VLOOKUP($A116,入力用!$A$4:$AD$53,7,0)&amp;""</f>
        <v/>
      </c>
      <c r="E116" s="102" t="str">
        <f>IF(入力用!H19="","",VLOOKUP($A116,入力用!$A$4:$AD$53,8,0))</f>
        <v/>
      </c>
      <c r="F116" s="102" t="str">
        <f>IF(入力用!J19="","",VLOOKUP($A116,入力用!$A$4:$AD$53,10,0))</f>
        <v/>
      </c>
      <c r="G116" s="77" t="str">
        <f>VLOOKUP($A116,入力用!$A$4:$AD$53,12,0)&amp;VLOOKUP($A116,入力用!$A$4:$AD$53,13,0)&amp;""</f>
        <v/>
      </c>
      <c r="H116" s="81" t="str">
        <f>VLOOKUP($A116,入力用!$A$4:$AD$53,14,0)&amp;""</f>
        <v/>
      </c>
      <c r="I116" s="84" t="str">
        <f>IF(入力用!Q19="","",VLOOKUP($A116,入力用!$A$4:$AD$53,17,0))</f>
        <v/>
      </c>
      <c r="J116" s="87" t="str">
        <f>VLOOKUP($A116,入力用!$A$4:$AD$53,19,0)&amp;""</f>
        <v/>
      </c>
      <c r="K116" s="84" t="str">
        <f>IF(入力用!T19="","",VLOOKUP($A116,入力用!$A$4:$AD$53,20,0))</f>
        <v/>
      </c>
      <c r="L116" s="90" t="str">
        <f>VLOOKUP($A116,入力用!$A$4:$AD$53,22,0)&amp;""</f>
        <v/>
      </c>
      <c r="M116" s="77" t="str">
        <f>VLOOKUP($A116,入力用!$A$4:$AD$53,23,0)&amp;""</f>
        <v/>
      </c>
      <c r="N116" s="114" t="str">
        <f>VLOOKUP($A116,入力用!$A$4:$AD$53,28,0)&amp;""</f>
        <v/>
      </c>
      <c r="O116" s="115"/>
      <c r="P116" s="115"/>
      <c r="Q116" s="115"/>
      <c r="R116" s="115"/>
      <c r="S116" s="120" t="str">
        <f>VLOOKUP($A116,入力用!$A$4:$AD$53,29,0)&amp;""</f>
        <v/>
      </c>
      <c r="T116" s="121"/>
      <c r="U116" s="121"/>
      <c r="V116" s="121"/>
      <c r="W116" s="122"/>
      <c r="X116" s="121" t="str">
        <f>VLOOKUP($A116,入力用!$A$4:$AD$53,30,0)&amp;""</f>
        <v/>
      </c>
      <c r="Y116" s="121"/>
      <c r="Z116" s="121"/>
      <c r="AA116" s="121"/>
      <c r="AB116" s="122"/>
      <c r="AC116" s="68" t="s">
        <v>153</v>
      </c>
      <c r="AD116" s="69"/>
      <c r="AE116" s="69"/>
      <c r="AF116" s="69"/>
      <c r="AG116" s="69"/>
      <c r="AH116" s="70"/>
      <c r="AI116" s="65" t="str">
        <f>VLOOKUP($A116,入力用!$A$4:$AE$53,31,0)&amp;""</f>
        <v/>
      </c>
    </row>
    <row r="117" spans="1:35" ht="8.25" customHeight="1" x14ac:dyDescent="0.15">
      <c r="A117" s="94"/>
      <c r="B117" s="97"/>
      <c r="C117" s="98"/>
      <c r="D117" s="100"/>
      <c r="E117" s="103"/>
      <c r="F117" s="103"/>
      <c r="G117" s="79"/>
      <c r="H117" s="82"/>
      <c r="I117" s="85"/>
      <c r="J117" s="88"/>
      <c r="K117" s="85"/>
      <c r="L117" s="91"/>
      <c r="M117" s="80"/>
      <c r="N117" s="116"/>
      <c r="O117" s="117"/>
      <c r="P117" s="117"/>
      <c r="Q117" s="117"/>
      <c r="R117" s="117"/>
      <c r="S117" s="123"/>
      <c r="T117" s="124"/>
      <c r="U117" s="124"/>
      <c r="V117" s="124"/>
      <c r="W117" s="125"/>
      <c r="X117" s="124"/>
      <c r="Y117" s="124"/>
      <c r="Z117" s="124"/>
      <c r="AA117" s="124"/>
      <c r="AB117" s="125"/>
      <c r="AC117" s="71"/>
      <c r="AD117" s="142"/>
      <c r="AE117" s="142"/>
      <c r="AF117" s="142"/>
      <c r="AG117" s="142"/>
      <c r="AH117" s="73"/>
      <c r="AI117" s="66"/>
    </row>
    <row r="118" spans="1:35" ht="8.25" customHeight="1" x14ac:dyDescent="0.15">
      <c r="A118" s="94"/>
      <c r="B118" s="107" t="str">
        <f>VLOOKUP($A116,入力用!$A$4:$AD$53,2,0)&amp;" "&amp;VLOOKUP($A116,入力用!$A$4:$AD$53,3,0)&amp;""</f>
        <v xml:space="preserve"> </v>
      </c>
      <c r="C118" s="98"/>
      <c r="D118" s="100"/>
      <c r="E118" s="104"/>
      <c r="F118" s="104"/>
      <c r="G118" s="80"/>
      <c r="H118" s="83"/>
      <c r="I118" s="86"/>
      <c r="J118" s="88"/>
      <c r="K118" s="86"/>
      <c r="L118" s="90" t="str">
        <f>VLOOKUP($A116,入力用!$A$4:$AD$53,24,0)&amp;""</f>
        <v/>
      </c>
      <c r="M118" s="77" t="str">
        <f>VLOOKUP($A116,入力用!$A$4:$AD$53,25,0)&amp;""</f>
        <v/>
      </c>
      <c r="N118" s="116"/>
      <c r="O118" s="117"/>
      <c r="P118" s="117"/>
      <c r="Q118" s="117"/>
      <c r="R118" s="117"/>
      <c r="S118" s="123"/>
      <c r="T118" s="124"/>
      <c r="U118" s="124"/>
      <c r="V118" s="124"/>
      <c r="W118" s="125"/>
      <c r="X118" s="124"/>
      <c r="Y118" s="124"/>
      <c r="Z118" s="124"/>
      <c r="AA118" s="124"/>
      <c r="AB118" s="125"/>
      <c r="AC118" s="139"/>
      <c r="AD118" s="140"/>
      <c r="AE118" s="140"/>
      <c r="AF118" s="140"/>
      <c r="AG118" s="140"/>
      <c r="AH118" s="141"/>
      <c r="AI118" s="66"/>
    </row>
    <row r="119" spans="1:35" ht="8.25" customHeight="1" x14ac:dyDescent="0.15">
      <c r="A119" s="94"/>
      <c r="B119" s="108"/>
      <c r="C119" s="98"/>
      <c r="D119" s="100"/>
      <c r="E119" s="98" t="str">
        <f>IF(入力用!I19="","",VLOOKUP($A116,入力用!$A$4:$AD$53,9,0)&amp;"年")</f>
        <v/>
      </c>
      <c r="F119" s="98" t="str">
        <f ca="1">IF(入力用!K19="","",VLOOKUP($A116,入力用!$A$4:$AD$53,11,0)&amp;"歳")</f>
        <v/>
      </c>
      <c r="G119" s="79" t="str">
        <f>VLOOKUP($A116,入力用!$A$4:$AD$53,15,0)&amp;""</f>
        <v/>
      </c>
      <c r="H119" s="82" t="str">
        <f>VLOOKUP($A116,入力用!$A$4:$AD$53,16,0)&amp;""</f>
        <v/>
      </c>
      <c r="I119" s="112" t="str">
        <f>VLOOKUP($A116,入力用!$A$4:$AD$53,18,0)&amp;""</f>
        <v/>
      </c>
      <c r="J119" s="88"/>
      <c r="K119" s="146" t="str">
        <f>VLOOKUP($A116,入力用!$A$4:$AD$53,21,0)&amp;""</f>
        <v/>
      </c>
      <c r="L119" s="91"/>
      <c r="M119" s="80"/>
      <c r="N119" s="116"/>
      <c r="O119" s="117"/>
      <c r="P119" s="117"/>
      <c r="Q119" s="117"/>
      <c r="R119" s="117"/>
      <c r="S119" s="123"/>
      <c r="T119" s="124"/>
      <c r="U119" s="124"/>
      <c r="V119" s="124"/>
      <c r="W119" s="125"/>
      <c r="X119" s="124"/>
      <c r="Y119" s="124"/>
      <c r="Z119" s="124"/>
      <c r="AA119" s="124"/>
      <c r="AB119" s="125"/>
      <c r="AC119" s="68" t="s">
        <v>153</v>
      </c>
      <c r="AD119" s="69"/>
      <c r="AE119" s="69"/>
      <c r="AF119" s="69"/>
      <c r="AG119" s="69"/>
      <c r="AH119" s="70"/>
      <c r="AI119" s="66"/>
    </row>
    <row r="120" spans="1:35" ht="8.25" customHeight="1" x14ac:dyDescent="0.15">
      <c r="A120" s="94"/>
      <c r="B120" s="108"/>
      <c r="C120" s="98"/>
      <c r="D120" s="100"/>
      <c r="E120" s="98"/>
      <c r="F120" s="98"/>
      <c r="G120" s="79"/>
      <c r="H120" s="82"/>
      <c r="I120" s="112"/>
      <c r="J120" s="88"/>
      <c r="K120" s="112"/>
      <c r="L120" s="90" t="str">
        <f>VLOOKUP($A116,入力用!$A$4:$AD$53,26,0)&amp;""</f>
        <v/>
      </c>
      <c r="M120" s="77" t="str">
        <f>VLOOKUP($A116,入力用!$A$4:$AD$53,27,0)&amp;""</f>
        <v/>
      </c>
      <c r="N120" s="116"/>
      <c r="O120" s="117"/>
      <c r="P120" s="117"/>
      <c r="Q120" s="117"/>
      <c r="R120" s="117"/>
      <c r="S120" s="123"/>
      <c r="T120" s="124"/>
      <c r="U120" s="124"/>
      <c r="V120" s="124"/>
      <c r="W120" s="125"/>
      <c r="X120" s="124"/>
      <c r="Y120" s="124"/>
      <c r="Z120" s="124"/>
      <c r="AA120" s="124"/>
      <c r="AB120" s="125"/>
      <c r="AC120" s="71"/>
      <c r="AD120" s="142"/>
      <c r="AE120" s="142"/>
      <c r="AF120" s="142"/>
      <c r="AG120" s="142"/>
      <c r="AH120" s="73"/>
      <c r="AI120" s="66"/>
    </row>
    <row r="121" spans="1:35" ht="8.25" customHeight="1" x14ac:dyDescent="0.15">
      <c r="A121" s="95"/>
      <c r="B121" s="109"/>
      <c r="C121" s="91"/>
      <c r="D121" s="101"/>
      <c r="E121" s="91"/>
      <c r="F121" s="91"/>
      <c r="G121" s="80"/>
      <c r="H121" s="83"/>
      <c r="I121" s="145"/>
      <c r="J121" s="144"/>
      <c r="K121" s="145"/>
      <c r="L121" s="91"/>
      <c r="M121" s="80"/>
      <c r="N121" s="118"/>
      <c r="O121" s="119"/>
      <c r="P121" s="119"/>
      <c r="Q121" s="119"/>
      <c r="R121" s="119"/>
      <c r="S121" s="126"/>
      <c r="T121" s="127"/>
      <c r="U121" s="127"/>
      <c r="V121" s="127"/>
      <c r="W121" s="128"/>
      <c r="X121" s="127"/>
      <c r="Y121" s="127"/>
      <c r="Z121" s="127"/>
      <c r="AA121" s="127"/>
      <c r="AB121" s="128"/>
      <c r="AC121" s="139"/>
      <c r="AD121" s="140"/>
      <c r="AE121" s="140"/>
      <c r="AF121" s="140"/>
      <c r="AG121" s="140"/>
      <c r="AH121" s="141"/>
      <c r="AI121" s="143"/>
    </row>
    <row r="122" spans="1:35" ht="8.25" customHeight="1" x14ac:dyDescent="0.15">
      <c r="A122" s="93">
        <f>A116+1</f>
        <v>17</v>
      </c>
      <c r="B122" s="96" t="str">
        <f>VLOOKUP($A122,入力用!$A$4:$AD$53,4,0)&amp;" "&amp;VLOOKUP($A122,入力用!$A$4:$AD$53,5,0)&amp;""</f>
        <v xml:space="preserve"> </v>
      </c>
      <c r="C122" s="90" t="str">
        <f>VLOOKUP($A122,入力用!$A$4:$AD$53,6,0)&amp;""</f>
        <v/>
      </c>
      <c r="D122" s="99" t="str">
        <f>VLOOKUP($A122,入力用!$A$4:$AD$53,7,0)&amp;""</f>
        <v/>
      </c>
      <c r="E122" s="102" t="str">
        <f>IF(入力用!H20="","",VLOOKUP($A122,入力用!$A$4:$AD$53,8,0))</f>
        <v/>
      </c>
      <c r="F122" s="102" t="str">
        <f>IF(入力用!J20="","",VLOOKUP($A122,入力用!$A$4:$AD$53,10,0))</f>
        <v/>
      </c>
      <c r="G122" s="77" t="str">
        <f>VLOOKUP($A122,入力用!$A$4:$AD$53,12,0)&amp;VLOOKUP($A122,入力用!$A$4:$AD$53,13,0)&amp;""</f>
        <v/>
      </c>
      <c r="H122" s="81" t="str">
        <f>VLOOKUP($A122,入力用!$A$4:$AD$53,14,0)&amp;""</f>
        <v/>
      </c>
      <c r="I122" s="84" t="str">
        <f>IF(入力用!Q20="","",VLOOKUP($A122,入力用!$A$4:$AD$53,17,0))</f>
        <v/>
      </c>
      <c r="J122" s="87" t="str">
        <f>VLOOKUP($A122,入力用!$A$4:$AD$53,19,0)&amp;""</f>
        <v/>
      </c>
      <c r="K122" s="84" t="str">
        <f>IF(入力用!T20="","",VLOOKUP($A122,入力用!$A$4:$AD$53,20,0))</f>
        <v/>
      </c>
      <c r="L122" s="90" t="str">
        <f>VLOOKUP($A122,入力用!$A$4:$AD$53,22,0)&amp;""</f>
        <v/>
      </c>
      <c r="M122" s="77" t="str">
        <f>VLOOKUP($A122,入力用!$A$4:$AD$53,23,0)&amp;""</f>
        <v/>
      </c>
      <c r="N122" s="114" t="str">
        <f>VLOOKUP($A122,入力用!$A$4:$AD$53,28,0)&amp;""</f>
        <v/>
      </c>
      <c r="O122" s="115"/>
      <c r="P122" s="115"/>
      <c r="Q122" s="115"/>
      <c r="R122" s="115"/>
      <c r="S122" s="120" t="str">
        <f>VLOOKUP($A122,入力用!$A$4:$AD$53,29,0)&amp;""</f>
        <v/>
      </c>
      <c r="T122" s="121"/>
      <c r="U122" s="121"/>
      <c r="V122" s="121"/>
      <c r="W122" s="122"/>
      <c r="X122" s="121" t="str">
        <f>VLOOKUP($A122,入力用!$A$4:$AD$53,30,0)&amp;""</f>
        <v/>
      </c>
      <c r="Y122" s="121"/>
      <c r="Z122" s="121"/>
      <c r="AA122" s="121"/>
      <c r="AB122" s="122"/>
      <c r="AC122" s="68" t="s">
        <v>153</v>
      </c>
      <c r="AD122" s="69"/>
      <c r="AE122" s="69"/>
      <c r="AF122" s="69"/>
      <c r="AG122" s="69"/>
      <c r="AH122" s="70"/>
      <c r="AI122" s="65" t="str">
        <f>VLOOKUP($A122,入力用!$A$4:$AE$53,31,0)&amp;""</f>
        <v/>
      </c>
    </row>
    <row r="123" spans="1:35" ht="8.25" customHeight="1" x14ac:dyDescent="0.15">
      <c r="A123" s="94"/>
      <c r="B123" s="97"/>
      <c r="C123" s="98"/>
      <c r="D123" s="100"/>
      <c r="E123" s="103"/>
      <c r="F123" s="103"/>
      <c r="G123" s="79"/>
      <c r="H123" s="82"/>
      <c r="I123" s="85"/>
      <c r="J123" s="88"/>
      <c r="K123" s="85"/>
      <c r="L123" s="91"/>
      <c r="M123" s="80"/>
      <c r="N123" s="116"/>
      <c r="O123" s="117"/>
      <c r="P123" s="117"/>
      <c r="Q123" s="117"/>
      <c r="R123" s="117"/>
      <c r="S123" s="123"/>
      <c r="T123" s="124"/>
      <c r="U123" s="124"/>
      <c r="V123" s="124"/>
      <c r="W123" s="125"/>
      <c r="X123" s="124"/>
      <c r="Y123" s="124"/>
      <c r="Z123" s="124"/>
      <c r="AA123" s="124"/>
      <c r="AB123" s="125"/>
      <c r="AC123" s="71"/>
      <c r="AD123" s="142"/>
      <c r="AE123" s="142"/>
      <c r="AF123" s="142"/>
      <c r="AG123" s="142"/>
      <c r="AH123" s="73"/>
      <c r="AI123" s="66"/>
    </row>
    <row r="124" spans="1:35" ht="8.25" customHeight="1" x14ac:dyDescent="0.15">
      <c r="A124" s="94"/>
      <c r="B124" s="107" t="str">
        <f>VLOOKUP($A122,入力用!$A$4:$AD$53,2,0)&amp;" "&amp;VLOOKUP($A122,入力用!$A$4:$AD$53,3,0)&amp;""</f>
        <v xml:space="preserve"> </v>
      </c>
      <c r="C124" s="98"/>
      <c r="D124" s="100"/>
      <c r="E124" s="104"/>
      <c r="F124" s="104"/>
      <c r="G124" s="80"/>
      <c r="H124" s="83"/>
      <c r="I124" s="86"/>
      <c r="J124" s="88"/>
      <c r="K124" s="86"/>
      <c r="L124" s="90" t="str">
        <f>VLOOKUP($A122,入力用!$A$4:$AD$53,24,0)&amp;""</f>
        <v/>
      </c>
      <c r="M124" s="77" t="str">
        <f>VLOOKUP($A122,入力用!$A$4:$AD$53,25,0)&amp;""</f>
        <v/>
      </c>
      <c r="N124" s="116"/>
      <c r="O124" s="117"/>
      <c r="P124" s="117"/>
      <c r="Q124" s="117"/>
      <c r="R124" s="117"/>
      <c r="S124" s="123"/>
      <c r="T124" s="124"/>
      <c r="U124" s="124"/>
      <c r="V124" s="124"/>
      <c r="W124" s="125"/>
      <c r="X124" s="124"/>
      <c r="Y124" s="124"/>
      <c r="Z124" s="124"/>
      <c r="AA124" s="124"/>
      <c r="AB124" s="125"/>
      <c r="AC124" s="139"/>
      <c r="AD124" s="140"/>
      <c r="AE124" s="140"/>
      <c r="AF124" s="140"/>
      <c r="AG124" s="140"/>
      <c r="AH124" s="141"/>
      <c r="AI124" s="66"/>
    </row>
    <row r="125" spans="1:35" ht="8.25" customHeight="1" x14ac:dyDescent="0.15">
      <c r="A125" s="94"/>
      <c r="B125" s="108"/>
      <c r="C125" s="98"/>
      <c r="D125" s="100"/>
      <c r="E125" s="98" t="str">
        <f>IF(入力用!I20="","",VLOOKUP($A122,入力用!$A$4:$AD$53,9,0)&amp;"年")</f>
        <v/>
      </c>
      <c r="F125" s="98" t="str">
        <f ca="1">IF(入力用!K20="","",VLOOKUP($A122,入力用!$A$4:$AD$53,11,0)&amp;"歳")</f>
        <v/>
      </c>
      <c r="G125" s="79" t="str">
        <f>VLOOKUP($A122,入力用!$A$4:$AD$53,15,0)&amp;""</f>
        <v/>
      </c>
      <c r="H125" s="82" t="str">
        <f>VLOOKUP($A122,入力用!$A$4:$AD$53,16,0)&amp;""</f>
        <v/>
      </c>
      <c r="I125" s="112" t="str">
        <f>VLOOKUP($A122,入力用!$A$4:$AD$53,18,0)&amp;""</f>
        <v/>
      </c>
      <c r="J125" s="88"/>
      <c r="K125" s="146" t="str">
        <f>VLOOKUP($A122,入力用!$A$4:$AD$53,21,0)&amp;""</f>
        <v/>
      </c>
      <c r="L125" s="91"/>
      <c r="M125" s="80"/>
      <c r="N125" s="116"/>
      <c r="O125" s="117"/>
      <c r="P125" s="117"/>
      <c r="Q125" s="117"/>
      <c r="R125" s="117"/>
      <c r="S125" s="123"/>
      <c r="T125" s="124"/>
      <c r="U125" s="124"/>
      <c r="V125" s="124"/>
      <c r="W125" s="125"/>
      <c r="X125" s="124"/>
      <c r="Y125" s="124"/>
      <c r="Z125" s="124"/>
      <c r="AA125" s="124"/>
      <c r="AB125" s="125"/>
      <c r="AC125" s="68" t="s">
        <v>153</v>
      </c>
      <c r="AD125" s="69"/>
      <c r="AE125" s="69"/>
      <c r="AF125" s="69"/>
      <c r="AG125" s="69"/>
      <c r="AH125" s="70"/>
      <c r="AI125" s="66"/>
    </row>
    <row r="126" spans="1:35" ht="8.25" customHeight="1" x14ac:dyDescent="0.15">
      <c r="A126" s="94"/>
      <c r="B126" s="108"/>
      <c r="C126" s="98"/>
      <c r="D126" s="100"/>
      <c r="E126" s="98"/>
      <c r="F126" s="98"/>
      <c r="G126" s="79"/>
      <c r="H126" s="82"/>
      <c r="I126" s="112"/>
      <c r="J126" s="88"/>
      <c r="K126" s="112"/>
      <c r="L126" s="90" t="str">
        <f>VLOOKUP($A122,入力用!$A$4:$AD$53,26,0)&amp;""</f>
        <v/>
      </c>
      <c r="M126" s="77" t="str">
        <f>VLOOKUP($A122,入力用!$A$4:$AD$53,27,0)&amp;""</f>
        <v/>
      </c>
      <c r="N126" s="116"/>
      <c r="O126" s="117"/>
      <c r="P126" s="117"/>
      <c r="Q126" s="117"/>
      <c r="R126" s="117"/>
      <c r="S126" s="123"/>
      <c r="T126" s="124"/>
      <c r="U126" s="124"/>
      <c r="V126" s="124"/>
      <c r="W126" s="125"/>
      <c r="X126" s="124"/>
      <c r="Y126" s="124"/>
      <c r="Z126" s="124"/>
      <c r="AA126" s="124"/>
      <c r="AB126" s="125"/>
      <c r="AC126" s="71"/>
      <c r="AD126" s="142"/>
      <c r="AE126" s="142"/>
      <c r="AF126" s="142"/>
      <c r="AG126" s="142"/>
      <c r="AH126" s="73"/>
      <c r="AI126" s="66"/>
    </row>
    <row r="127" spans="1:35" ht="8.25" customHeight="1" x14ac:dyDescent="0.15">
      <c r="A127" s="95"/>
      <c r="B127" s="109"/>
      <c r="C127" s="91"/>
      <c r="D127" s="101"/>
      <c r="E127" s="91"/>
      <c r="F127" s="91"/>
      <c r="G127" s="80"/>
      <c r="H127" s="83"/>
      <c r="I127" s="145"/>
      <c r="J127" s="144"/>
      <c r="K127" s="145"/>
      <c r="L127" s="91"/>
      <c r="M127" s="80"/>
      <c r="N127" s="118"/>
      <c r="O127" s="119"/>
      <c r="P127" s="119"/>
      <c r="Q127" s="119"/>
      <c r="R127" s="119"/>
      <c r="S127" s="126"/>
      <c r="T127" s="127"/>
      <c r="U127" s="127"/>
      <c r="V127" s="127"/>
      <c r="W127" s="128"/>
      <c r="X127" s="127"/>
      <c r="Y127" s="127"/>
      <c r="Z127" s="127"/>
      <c r="AA127" s="127"/>
      <c r="AB127" s="128"/>
      <c r="AC127" s="139"/>
      <c r="AD127" s="140"/>
      <c r="AE127" s="140"/>
      <c r="AF127" s="140"/>
      <c r="AG127" s="140"/>
      <c r="AH127" s="141"/>
      <c r="AI127" s="143"/>
    </row>
    <row r="128" spans="1:35" ht="8.25" customHeight="1" x14ac:dyDescent="0.15">
      <c r="A128" s="93">
        <f>A122+1</f>
        <v>18</v>
      </c>
      <c r="B128" s="96" t="str">
        <f>VLOOKUP($A128,入力用!$A$4:$AD$53,4,0)&amp;" "&amp;VLOOKUP($A128,入力用!$A$4:$AD$53,5,0)&amp;""</f>
        <v xml:space="preserve"> </v>
      </c>
      <c r="C128" s="90" t="str">
        <f>VLOOKUP($A128,入力用!$A$4:$AD$53,6,0)&amp;""</f>
        <v/>
      </c>
      <c r="D128" s="99" t="str">
        <f>VLOOKUP($A128,入力用!$A$4:$AD$53,7,0)&amp;""</f>
        <v/>
      </c>
      <c r="E128" s="102" t="str">
        <f>IF(入力用!H21="","",VLOOKUP($A128,入力用!$A$4:$AD$53,8,0))</f>
        <v/>
      </c>
      <c r="F128" s="102" t="str">
        <f>IF(入力用!J21="","",VLOOKUP($A128,入力用!$A$4:$AD$53,10,0))</f>
        <v/>
      </c>
      <c r="G128" s="77" t="str">
        <f>VLOOKUP($A128,入力用!$A$4:$AD$53,12,0)&amp;VLOOKUP($A128,入力用!$A$4:$AD$53,13,0)&amp;""</f>
        <v/>
      </c>
      <c r="H128" s="81" t="str">
        <f>VLOOKUP($A128,入力用!$A$4:$AD$53,14,0)&amp;""</f>
        <v/>
      </c>
      <c r="I128" s="84" t="str">
        <f>IF(入力用!Q21="","",VLOOKUP($A128,入力用!$A$4:$AD$53,17,0))</f>
        <v/>
      </c>
      <c r="J128" s="87" t="str">
        <f>VLOOKUP($A128,入力用!$A$4:$AD$53,19,0)&amp;""</f>
        <v/>
      </c>
      <c r="K128" s="84" t="str">
        <f>IF(入力用!T21="","",VLOOKUP($A128,入力用!$A$4:$AD$53,20,0))</f>
        <v/>
      </c>
      <c r="L128" s="90" t="str">
        <f>VLOOKUP($A128,入力用!$A$4:$AD$53,22,0)&amp;""</f>
        <v/>
      </c>
      <c r="M128" s="77" t="str">
        <f>VLOOKUP($A128,入力用!$A$4:$AD$53,23,0)&amp;""</f>
        <v/>
      </c>
      <c r="N128" s="114" t="str">
        <f>VLOOKUP($A128,入力用!$A$4:$AD$53,28,0)&amp;""</f>
        <v/>
      </c>
      <c r="O128" s="115"/>
      <c r="P128" s="115"/>
      <c r="Q128" s="115"/>
      <c r="R128" s="115"/>
      <c r="S128" s="120" t="str">
        <f>VLOOKUP($A128,入力用!$A$4:$AD$53,29,0)&amp;""</f>
        <v/>
      </c>
      <c r="T128" s="121"/>
      <c r="U128" s="121"/>
      <c r="V128" s="121"/>
      <c r="W128" s="122"/>
      <c r="X128" s="121" t="str">
        <f>VLOOKUP($A128,入力用!$A$4:$AD$53,30,0)&amp;""</f>
        <v/>
      </c>
      <c r="Y128" s="121"/>
      <c r="Z128" s="121"/>
      <c r="AA128" s="121"/>
      <c r="AB128" s="122"/>
      <c r="AC128" s="68" t="s">
        <v>153</v>
      </c>
      <c r="AD128" s="69"/>
      <c r="AE128" s="69"/>
      <c r="AF128" s="69"/>
      <c r="AG128" s="69"/>
      <c r="AH128" s="70"/>
      <c r="AI128" s="65" t="str">
        <f>VLOOKUP($A128,入力用!$A$4:$AE$53,31,0)&amp;""</f>
        <v/>
      </c>
    </row>
    <row r="129" spans="1:35" ht="8.25" customHeight="1" x14ac:dyDescent="0.15">
      <c r="A129" s="94"/>
      <c r="B129" s="97"/>
      <c r="C129" s="98"/>
      <c r="D129" s="100"/>
      <c r="E129" s="103"/>
      <c r="F129" s="103"/>
      <c r="G129" s="79"/>
      <c r="H129" s="82"/>
      <c r="I129" s="85"/>
      <c r="J129" s="88"/>
      <c r="K129" s="85"/>
      <c r="L129" s="91"/>
      <c r="M129" s="80"/>
      <c r="N129" s="116"/>
      <c r="O129" s="117"/>
      <c r="P129" s="117"/>
      <c r="Q129" s="117"/>
      <c r="R129" s="117"/>
      <c r="S129" s="123"/>
      <c r="T129" s="124"/>
      <c r="U129" s="124"/>
      <c r="V129" s="124"/>
      <c r="W129" s="125"/>
      <c r="X129" s="124"/>
      <c r="Y129" s="124"/>
      <c r="Z129" s="124"/>
      <c r="AA129" s="124"/>
      <c r="AB129" s="125"/>
      <c r="AC129" s="71"/>
      <c r="AD129" s="142"/>
      <c r="AE129" s="142"/>
      <c r="AF129" s="142"/>
      <c r="AG129" s="142"/>
      <c r="AH129" s="73"/>
      <c r="AI129" s="66"/>
    </row>
    <row r="130" spans="1:35" ht="8.25" customHeight="1" x14ac:dyDescent="0.15">
      <c r="A130" s="94"/>
      <c r="B130" s="107" t="str">
        <f>VLOOKUP($A128,入力用!$A$4:$AD$53,2,0)&amp;" "&amp;VLOOKUP($A128,入力用!$A$4:$AD$53,3,0)&amp;""</f>
        <v xml:space="preserve"> </v>
      </c>
      <c r="C130" s="98"/>
      <c r="D130" s="100"/>
      <c r="E130" s="104"/>
      <c r="F130" s="104"/>
      <c r="G130" s="80"/>
      <c r="H130" s="83"/>
      <c r="I130" s="86"/>
      <c r="J130" s="88"/>
      <c r="K130" s="86"/>
      <c r="L130" s="90" t="str">
        <f>VLOOKUP($A128,入力用!$A$4:$AD$53,24,0)&amp;""</f>
        <v/>
      </c>
      <c r="M130" s="77" t="str">
        <f>VLOOKUP($A128,入力用!$A$4:$AD$53,25,0)&amp;""</f>
        <v/>
      </c>
      <c r="N130" s="116"/>
      <c r="O130" s="117"/>
      <c r="P130" s="117"/>
      <c r="Q130" s="117"/>
      <c r="R130" s="117"/>
      <c r="S130" s="123"/>
      <c r="T130" s="124"/>
      <c r="U130" s="124"/>
      <c r="V130" s="124"/>
      <c r="W130" s="125"/>
      <c r="X130" s="124"/>
      <c r="Y130" s="124"/>
      <c r="Z130" s="124"/>
      <c r="AA130" s="124"/>
      <c r="AB130" s="125"/>
      <c r="AC130" s="139"/>
      <c r="AD130" s="140"/>
      <c r="AE130" s="140"/>
      <c r="AF130" s="140"/>
      <c r="AG130" s="140"/>
      <c r="AH130" s="141"/>
      <c r="AI130" s="66"/>
    </row>
    <row r="131" spans="1:35" ht="8.25" customHeight="1" x14ac:dyDescent="0.15">
      <c r="A131" s="94"/>
      <c r="B131" s="108"/>
      <c r="C131" s="98"/>
      <c r="D131" s="100"/>
      <c r="E131" s="98" t="str">
        <f>IF(入力用!I21="","",VLOOKUP($A128,入力用!$A$4:$AD$53,9,0)&amp;"年")</f>
        <v/>
      </c>
      <c r="F131" s="98" t="str">
        <f ca="1">IF(入力用!K21="","",VLOOKUP($A128,入力用!$A$4:$AD$53,11,0)&amp;"歳")</f>
        <v/>
      </c>
      <c r="G131" s="79" t="str">
        <f>VLOOKUP($A128,入力用!$A$4:$AD$53,15,0)&amp;""</f>
        <v/>
      </c>
      <c r="H131" s="82" t="str">
        <f>VLOOKUP($A128,入力用!$A$4:$AD$53,16,0)&amp;""</f>
        <v/>
      </c>
      <c r="I131" s="112" t="str">
        <f>VLOOKUP($A128,入力用!$A$4:$AD$53,18,0)&amp;""</f>
        <v/>
      </c>
      <c r="J131" s="88"/>
      <c r="K131" s="146" t="str">
        <f>VLOOKUP($A128,入力用!$A$4:$AD$53,21,0)&amp;""</f>
        <v/>
      </c>
      <c r="L131" s="91"/>
      <c r="M131" s="80"/>
      <c r="N131" s="116"/>
      <c r="O131" s="117"/>
      <c r="P131" s="117"/>
      <c r="Q131" s="117"/>
      <c r="R131" s="117"/>
      <c r="S131" s="123"/>
      <c r="T131" s="124"/>
      <c r="U131" s="124"/>
      <c r="V131" s="124"/>
      <c r="W131" s="125"/>
      <c r="X131" s="124"/>
      <c r="Y131" s="124"/>
      <c r="Z131" s="124"/>
      <c r="AA131" s="124"/>
      <c r="AB131" s="125"/>
      <c r="AC131" s="68" t="s">
        <v>153</v>
      </c>
      <c r="AD131" s="69"/>
      <c r="AE131" s="69"/>
      <c r="AF131" s="69"/>
      <c r="AG131" s="69"/>
      <c r="AH131" s="70"/>
      <c r="AI131" s="66"/>
    </row>
    <row r="132" spans="1:35" ht="8.25" customHeight="1" x14ac:dyDescent="0.15">
      <c r="A132" s="94"/>
      <c r="B132" s="108"/>
      <c r="C132" s="98"/>
      <c r="D132" s="100"/>
      <c r="E132" s="98"/>
      <c r="F132" s="98"/>
      <c r="G132" s="79"/>
      <c r="H132" s="82"/>
      <c r="I132" s="112"/>
      <c r="J132" s="88"/>
      <c r="K132" s="112"/>
      <c r="L132" s="90" t="str">
        <f>VLOOKUP($A128,入力用!$A$4:$AD$53,26,0)&amp;""</f>
        <v/>
      </c>
      <c r="M132" s="77" t="str">
        <f>VLOOKUP($A128,入力用!$A$4:$AD$53,27,0)&amp;""</f>
        <v/>
      </c>
      <c r="N132" s="116"/>
      <c r="O132" s="117"/>
      <c r="P132" s="117"/>
      <c r="Q132" s="117"/>
      <c r="R132" s="117"/>
      <c r="S132" s="123"/>
      <c r="T132" s="124"/>
      <c r="U132" s="124"/>
      <c r="V132" s="124"/>
      <c r="W132" s="125"/>
      <c r="X132" s="124"/>
      <c r="Y132" s="124"/>
      <c r="Z132" s="124"/>
      <c r="AA132" s="124"/>
      <c r="AB132" s="125"/>
      <c r="AC132" s="71"/>
      <c r="AD132" s="142"/>
      <c r="AE132" s="142"/>
      <c r="AF132" s="142"/>
      <c r="AG132" s="142"/>
      <c r="AH132" s="73"/>
      <c r="AI132" s="66"/>
    </row>
    <row r="133" spans="1:35" ht="8.25" customHeight="1" x14ac:dyDescent="0.15">
      <c r="A133" s="95"/>
      <c r="B133" s="109"/>
      <c r="C133" s="91"/>
      <c r="D133" s="101"/>
      <c r="E133" s="91"/>
      <c r="F133" s="91"/>
      <c r="G133" s="80"/>
      <c r="H133" s="83"/>
      <c r="I133" s="145"/>
      <c r="J133" s="144"/>
      <c r="K133" s="145"/>
      <c r="L133" s="91"/>
      <c r="M133" s="80"/>
      <c r="N133" s="118"/>
      <c r="O133" s="119"/>
      <c r="P133" s="119"/>
      <c r="Q133" s="119"/>
      <c r="R133" s="119"/>
      <c r="S133" s="126"/>
      <c r="T133" s="127"/>
      <c r="U133" s="127"/>
      <c r="V133" s="127"/>
      <c r="W133" s="128"/>
      <c r="X133" s="127"/>
      <c r="Y133" s="127"/>
      <c r="Z133" s="127"/>
      <c r="AA133" s="127"/>
      <c r="AB133" s="128"/>
      <c r="AC133" s="139"/>
      <c r="AD133" s="140"/>
      <c r="AE133" s="140"/>
      <c r="AF133" s="140"/>
      <c r="AG133" s="140"/>
      <c r="AH133" s="141"/>
      <c r="AI133" s="143"/>
    </row>
    <row r="134" spans="1:35" ht="8.25" customHeight="1" x14ac:dyDescent="0.15">
      <c r="A134" s="93">
        <f>A128+1</f>
        <v>19</v>
      </c>
      <c r="B134" s="96" t="str">
        <f>VLOOKUP($A134,入力用!$A$4:$AD$53,4,0)&amp;" "&amp;VLOOKUP($A134,入力用!$A$4:$AD$53,5,0)&amp;""</f>
        <v xml:space="preserve"> </v>
      </c>
      <c r="C134" s="90" t="str">
        <f>VLOOKUP($A134,入力用!$A$4:$AD$53,6,0)&amp;""</f>
        <v/>
      </c>
      <c r="D134" s="99" t="str">
        <f>VLOOKUP($A134,入力用!$A$4:$AD$53,7,0)&amp;""</f>
        <v/>
      </c>
      <c r="E134" s="102" t="str">
        <f>IF(入力用!H22="","",VLOOKUP($A134,入力用!$A$4:$AD$53,8,0))</f>
        <v/>
      </c>
      <c r="F134" s="102" t="str">
        <f>IF(入力用!J22="","",VLOOKUP($A134,入力用!$A$4:$AD$53,10,0))</f>
        <v/>
      </c>
      <c r="G134" s="77" t="str">
        <f>VLOOKUP($A134,入力用!$A$4:$AD$53,12,0)&amp;VLOOKUP($A134,入力用!$A$4:$AD$53,13,0)&amp;""</f>
        <v/>
      </c>
      <c r="H134" s="81" t="str">
        <f>VLOOKUP($A134,入力用!$A$4:$AD$53,14,0)&amp;""</f>
        <v/>
      </c>
      <c r="I134" s="84" t="str">
        <f>IF(入力用!Q22="","",VLOOKUP($A134,入力用!$A$4:$AD$53,17,0))</f>
        <v/>
      </c>
      <c r="J134" s="87" t="str">
        <f>VLOOKUP($A134,入力用!$A$4:$AD$53,19,0)&amp;""</f>
        <v/>
      </c>
      <c r="K134" s="84" t="str">
        <f>IF(入力用!T22="","",VLOOKUP($A134,入力用!$A$4:$AD$53,20,0))</f>
        <v/>
      </c>
      <c r="L134" s="90" t="str">
        <f>VLOOKUP($A134,入力用!$A$4:$AD$53,22,0)&amp;""</f>
        <v/>
      </c>
      <c r="M134" s="77" t="str">
        <f>VLOOKUP($A134,入力用!$A$4:$AD$53,23,0)&amp;""</f>
        <v/>
      </c>
      <c r="N134" s="114" t="str">
        <f>VLOOKUP($A134,入力用!$A$4:$AD$53,28,0)&amp;""</f>
        <v/>
      </c>
      <c r="O134" s="115"/>
      <c r="P134" s="115"/>
      <c r="Q134" s="115"/>
      <c r="R134" s="115"/>
      <c r="S134" s="120" t="str">
        <f>VLOOKUP($A134,入力用!$A$4:$AD$53,29,0)&amp;""</f>
        <v/>
      </c>
      <c r="T134" s="121"/>
      <c r="U134" s="121"/>
      <c r="V134" s="121"/>
      <c r="W134" s="122"/>
      <c r="X134" s="121" t="str">
        <f>VLOOKUP($A134,入力用!$A$4:$AD$53,30,0)&amp;""</f>
        <v/>
      </c>
      <c r="Y134" s="121"/>
      <c r="Z134" s="121"/>
      <c r="AA134" s="121"/>
      <c r="AB134" s="122"/>
      <c r="AC134" s="68" t="s">
        <v>153</v>
      </c>
      <c r="AD134" s="69"/>
      <c r="AE134" s="69"/>
      <c r="AF134" s="69"/>
      <c r="AG134" s="69"/>
      <c r="AH134" s="70"/>
      <c r="AI134" s="65" t="str">
        <f>VLOOKUP($A134,入力用!$A$4:$AE$53,31,0)&amp;""</f>
        <v/>
      </c>
    </row>
    <row r="135" spans="1:35" ht="8.25" customHeight="1" x14ac:dyDescent="0.15">
      <c r="A135" s="94"/>
      <c r="B135" s="97"/>
      <c r="C135" s="98"/>
      <c r="D135" s="100"/>
      <c r="E135" s="103"/>
      <c r="F135" s="103"/>
      <c r="G135" s="79"/>
      <c r="H135" s="82"/>
      <c r="I135" s="85"/>
      <c r="J135" s="88"/>
      <c r="K135" s="85"/>
      <c r="L135" s="91"/>
      <c r="M135" s="80"/>
      <c r="N135" s="116"/>
      <c r="O135" s="117"/>
      <c r="P135" s="117"/>
      <c r="Q135" s="117"/>
      <c r="R135" s="117"/>
      <c r="S135" s="123"/>
      <c r="T135" s="124"/>
      <c r="U135" s="124"/>
      <c r="V135" s="124"/>
      <c r="W135" s="125"/>
      <c r="X135" s="124"/>
      <c r="Y135" s="124"/>
      <c r="Z135" s="124"/>
      <c r="AA135" s="124"/>
      <c r="AB135" s="125"/>
      <c r="AC135" s="71"/>
      <c r="AD135" s="142"/>
      <c r="AE135" s="142"/>
      <c r="AF135" s="142"/>
      <c r="AG135" s="142"/>
      <c r="AH135" s="73"/>
      <c r="AI135" s="66"/>
    </row>
    <row r="136" spans="1:35" ht="8.25" customHeight="1" x14ac:dyDescent="0.15">
      <c r="A136" s="94"/>
      <c r="B136" s="107" t="str">
        <f>VLOOKUP($A134,入力用!$A$4:$AD$53,2,0)&amp;" "&amp;VLOOKUP($A134,入力用!$A$4:$AD$53,3,0)&amp;""</f>
        <v xml:space="preserve"> </v>
      </c>
      <c r="C136" s="98"/>
      <c r="D136" s="100"/>
      <c r="E136" s="104"/>
      <c r="F136" s="104"/>
      <c r="G136" s="80"/>
      <c r="H136" s="83"/>
      <c r="I136" s="86"/>
      <c r="J136" s="88"/>
      <c r="K136" s="86"/>
      <c r="L136" s="90" t="str">
        <f>VLOOKUP($A134,入力用!$A$4:$AD$53,24,0)&amp;""</f>
        <v/>
      </c>
      <c r="M136" s="77" t="str">
        <f>VLOOKUP($A134,入力用!$A$4:$AD$53,25,0)&amp;""</f>
        <v/>
      </c>
      <c r="N136" s="116"/>
      <c r="O136" s="117"/>
      <c r="P136" s="117"/>
      <c r="Q136" s="117"/>
      <c r="R136" s="117"/>
      <c r="S136" s="123"/>
      <c r="T136" s="124"/>
      <c r="U136" s="124"/>
      <c r="V136" s="124"/>
      <c r="W136" s="125"/>
      <c r="X136" s="124"/>
      <c r="Y136" s="124"/>
      <c r="Z136" s="124"/>
      <c r="AA136" s="124"/>
      <c r="AB136" s="125"/>
      <c r="AC136" s="139"/>
      <c r="AD136" s="140"/>
      <c r="AE136" s="140"/>
      <c r="AF136" s="140"/>
      <c r="AG136" s="140"/>
      <c r="AH136" s="141"/>
      <c r="AI136" s="66"/>
    </row>
    <row r="137" spans="1:35" ht="8.25" customHeight="1" x14ac:dyDescent="0.15">
      <c r="A137" s="94"/>
      <c r="B137" s="108"/>
      <c r="C137" s="98"/>
      <c r="D137" s="100"/>
      <c r="E137" s="98" t="str">
        <f>IF(入力用!I22="","",VLOOKUP($A134,入力用!$A$4:$AD$53,9,0)&amp;"年")</f>
        <v/>
      </c>
      <c r="F137" s="98" t="str">
        <f ca="1">IF(入力用!K22="","",VLOOKUP($A134,入力用!$A$4:$AD$53,11,0)&amp;"歳")</f>
        <v/>
      </c>
      <c r="G137" s="79" t="str">
        <f>VLOOKUP($A134,入力用!$A$4:$AD$53,15,0)&amp;""</f>
        <v/>
      </c>
      <c r="H137" s="82" t="str">
        <f>VLOOKUP($A134,入力用!$A$4:$AD$53,16,0)&amp;""</f>
        <v/>
      </c>
      <c r="I137" s="112" t="str">
        <f>VLOOKUP($A134,入力用!$A$4:$AD$53,18,0)&amp;""</f>
        <v/>
      </c>
      <c r="J137" s="88"/>
      <c r="K137" s="146" t="str">
        <f>VLOOKUP($A134,入力用!$A$4:$AD$53,21,0)&amp;""</f>
        <v/>
      </c>
      <c r="L137" s="91"/>
      <c r="M137" s="80"/>
      <c r="N137" s="116"/>
      <c r="O137" s="117"/>
      <c r="P137" s="117"/>
      <c r="Q137" s="117"/>
      <c r="R137" s="117"/>
      <c r="S137" s="123"/>
      <c r="T137" s="124"/>
      <c r="U137" s="124"/>
      <c r="V137" s="124"/>
      <c r="W137" s="125"/>
      <c r="X137" s="124"/>
      <c r="Y137" s="124"/>
      <c r="Z137" s="124"/>
      <c r="AA137" s="124"/>
      <c r="AB137" s="125"/>
      <c r="AC137" s="68" t="s">
        <v>153</v>
      </c>
      <c r="AD137" s="69"/>
      <c r="AE137" s="69"/>
      <c r="AF137" s="69"/>
      <c r="AG137" s="69"/>
      <c r="AH137" s="70"/>
      <c r="AI137" s="66"/>
    </row>
    <row r="138" spans="1:35" ht="8.25" customHeight="1" x14ac:dyDescent="0.15">
      <c r="A138" s="94"/>
      <c r="B138" s="108"/>
      <c r="C138" s="98"/>
      <c r="D138" s="100"/>
      <c r="E138" s="98"/>
      <c r="F138" s="98"/>
      <c r="G138" s="79"/>
      <c r="H138" s="82"/>
      <c r="I138" s="112"/>
      <c r="J138" s="88"/>
      <c r="K138" s="112"/>
      <c r="L138" s="90" t="str">
        <f>VLOOKUP($A134,入力用!$A$4:$AD$53,26,0)&amp;""</f>
        <v/>
      </c>
      <c r="M138" s="77" t="str">
        <f>VLOOKUP($A134,入力用!$A$4:$AD$53,27,0)&amp;""</f>
        <v/>
      </c>
      <c r="N138" s="116"/>
      <c r="O138" s="117"/>
      <c r="P138" s="117"/>
      <c r="Q138" s="117"/>
      <c r="R138" s="117"/>
      <c r="S138" s="123"/>
      <c r="T138" s="124"/>
      <c r="U138" s="124"/>
      <c r="V138" s="124"/>
      <c r="W138" s="125"/>
      <c r="X138" s="124"/>
      <c r="Y138" s="124"/>
      <c r="Z138" s="124"/>
      <c r="AA138" s="124"/>
      <c r="AB138" s="125"/>
      <c r="AC138" s="71"/>
      <c r="AD138" s="142"/>
      <c r="AE138" s="142"/>
      <c r="AF138" s="142"/>
      <c r="AG138" s="142"/>
      <c r="AH138" s="73"/>
      <c r="AI138" s="66"/>
    </row>
    <row r="139" spans="1:35" ht="8.25" customHeight="1" x14ac:dyDescent="0.15">
      <c r="A139" s="95"/>
      <c r="B139" s="109"/>
      <c r="C139" s="91"/>
      <c r="D139" s="101"/>
      <c r="E139" s="91"/>
      <c r="F139" s="91"/>
      <c r="G139" s="80"/>
      <c r="H139" s="83"/>
      <c r="I139" s="145"/>
      <c r="J139" s="144"/>
      <c r="K139" s="145"/>
      <c r="L139" s="91"/>
      <c r="M139" s="80"/>
      <c r="N139" s="118"/>
      <c r="O139" s="119"/>
      <c r="P139" s="119"/>
      <c r="Q139" s="119"/>
      <c r="R139" s="119"/>
      <c r="S139" s="126"/>
      <c r="T139" s="127"/>
      <c r="U139" s="127"/>
      <c r="V139" s="127"/>
      <c r="W139" s="128"/>
      <c r="X139" s="127"/>
      <c r="Y139" s="127"/>
      <c r="Z139" s="127"/>
      <c r="AA139" s="127"/>
      <c r="AB139" s="128"/>
      <c r="AC139" s="139"/>
      <c r="AD139" s="140"/>
      <c r="AE139" s="140"/>
      <c r="AF139" s="140"/>
      <c r="AG139" s="140"/>
      <c r="AH139" s="141"/>
      <c r="AI139" s="143"/>
    </row>
    <row r="140" spans="1:35" ht="8.25" customHeight="1" x14ac:dyDescent="0.15">
      <c r="A140" s="94">
        <f>A134+1</f>
        <v>20</v>
      </c>
      <c r="B140" s="96" t="str">
        <f>VLOOKUP($A140,入力用!$A$4:$AD$53,4,0)&amp;" "&amp;VLOOKUP($A140,入力用!$A$4:$AD$53,5,0)&amp;""</f>
        <v xml:space="preserve"> </v>
      </c>
      <c r="C140" s="98" t="str">
        <f>VLOOKUP($A140,入力用!$A$4:$AD$53,6,0)&amp;""</f>
        <v/>
      </c>
      <c r="D140" s="100" t="str">
        <f>VLOOKUP($A140,入力用!$A$4:$AD$53,7,0)&amp;""</f>
        <v/>
      </c>
      <c r="E140" s="103" t="str">
        <f>IF(入力用!H23="","",VLOOKUP($A140,入力用!$A$4:$AD$53,8,0))</f>
        <v/>
      </c>
      <c r="F140" s="102" t="str">
        <f>IF(入力用!J23="","",VLOOKUP($A140,入力用!$A$4:$AD$53,10,0))</f>
        <v/>
      </c>
      <c r="G140" s="77" t="str">
        <f>VLOOKUP($A140,入力用!$A$4:$AD$53,12,0)&amp;VLOOKUP($A140,入力用!$A$4:$AD$53,13,0)&amp;""</f>
        <v/>
      </c>
      <c r="H140" s="81" t="str">
        <f>VLOOKUP($A140,入力用!$A$4:$AD$53,14,0)&amp;""</f>
        <v/>
      </c>
      <c r="I140" s="84" t="str">
        <f>IF(入力用!Q23="","",VLOOKUP($A140,入力用!$A$4:$AD$53,17,0))</f>
        <v/>
      </c>
      <c r="J140" s="87" t="str">
        <f>VLOOKUP($A140,入力用!$A$4:$AD$53,19,0)&amp;""</f>
        <v/>
      </c>
      <c r="K140" s="84" t="str">
        <f>IF(入力用!T23="","",VLOOKUP($A140,入力用!$A$4:$AD$53,20,0))</f>
        <v/>
      </c>
      <c r="L140" s="90" t="str">
        <f>VLOOKUP($A140,入力用!$A$4:$AD$53,22,0)&amp;""</f>
        <v/>
      </c>
      <c r="M140" s="77" t="str">
        <f>VLOOKUP($A140,入力用!$A$4:$AD$53,23,0)&amp;""</f>
        <v/>
      </c>
      <c r="N140" s="114" t="str">
        <f>VLOOKUP($A140,入力用!$A$4:$AD$53,28,0)&amp;""</f>
        <v/>
      </c>
      <c r="O140" s="115"/>
      <c r="P140" s="115"/>
      <c r="Q140" s="115"/>
      <c r="R140" s="115"/>
      <c r="S140" s="120" t="str">
        <f>VLOOKUP($A140,入力用!$A$4:$AD$53,29,0)&amp;""</f>
        <v/>
      </c>
      <c r="T140" s="121"/>
      <c r="U140" s="121"/>
      <c r="V140" s="121"/>
      <c r="W140" s="122"/>
      <c r="X140" s="121" t="str">
        <f>VLOOKUP($A140,入力用!$A$4:$AD$53,30,0)&amp;""</f>
        <v/>
      </c>
      <c r="Y140" s="121"/>
      <c r="Z140" s="121"/>
      <c r="AA140" s="121"/>
      <c r="AB140" s="122"/>
      <c r="AC140" s="68" t="s">
        <v>153</v>
      </c>
      <c r="AD140" s="69"/>
      <c r="AE140" s="69"/>
      <c r="AF140" s="69"/>
      <c r="AG140" s="69"/>
      <c r="AH140" s="70"/>
      <c r="AI140" s="65" t="str">
        <f>VLOOKUP($A140,入力用!$A$4:$AE$53,31,0)&amp;""</f>
        <v/>
      </c>
    </row>
    <row r="141" spans="1:35" ht="8.25" customHeight="1" x14ac:dyDescent="0.15">
      <c r="A141" s="94"/>
      <c r="B141" s="97"/>
      <c r="C141" s="98"/>
      <c r="D141" s="100"/>
      <c r="E141" s="103"/>
      <c r="F141" s="103"/>
      <c r="G141" s="79"/>
      <c r="H141" s="82"/>
      <c r="I141" s="85"/>
      <c r="J141" s="88"/>
      <c r="K141" s="85"/>
      <c r="L141" s="91"/>
      <c r="M141" s="80"/>
      <c r="N141" s="116"/>
      <c r="O141" s="130"/>
      <c r="P141" s="130"/>
      <c r="Q141" s="130"/>
      <c r="R141" s="130"/>
      <c r="S141" s="123"/>
      <c r="T141" s="135"/>
      <c r="U141" s="135"/>
      <c r="V141" s="135"/>
      <c r="W141" s="125"/>
      <c r="X141" s="135"/>
      <c r="Y141" s="135"/>
      <c r="Z141" s="135"/>
      <c r="AA141" s="135"/>
      <c r="AB141" s="125"/>
      <c r="AC141" s="71"/>
      <c r="AD141" s="72"/>
      <c r="AE141" s="72"/>
      <c r="AF141" s="72"/>
      <c r="AG141" s="72"/>
      <c r="AH141" s="73"/>
      <c r="AI141" s="66"/>
    </row>
    <row r="142" spans="1:35" ht="8.25" customHeight="1" x14ac:dyDescent="0.15">
      <c r="A142" s="94"/>
      <c r="B142" s="107" t="str">
        <f>VLOOKUP($A140,入力用!$A$4:$AD$53,2,0)&amp;" "&amp;VLOOKUP($A140,入力用!$A$4:$AD$53,3,0)&amp;""</f>
        <v xml:space="preserve"> </v>
      </c>
      <c r="C142" s="98"/>
      <c r="D142" s="100"/>
      <c r="E142" s="104"/>
      <c r="F142" s="104"/>
      <c r="G142" s="80"/>
      <c r="H142" s="83"/>
      <c r="I142" s="86"/>
      <c r="J142" s="88"/>
      <c r="K142" s="86"/>
      <c r="L142" s="90" t="str">
        <f>VLOOKUP($A140,入力用!$A$4:$AD$53,24,0)&amp;""</f>
        <v/>
      </c>
      <c r="M142" s="77" t="str">
        <f>VLOOKUP($A140,入力用!$A$4:$AD$53,25,0)&amp;""</f>
        <v/>
      </c>
      <c r="N142" s="116"/>
      <c r="O142" s="130"/>
      <c r="P142" s="130"/>
      <c r="Q142" s="130"/>
      <c r="R142" s="130"/>
      <c r="S142" s="123"/>
      <c r="T142" s="135"/>
      <c r="U142" s="135"/>
      <c r="V142" s="135"/>
      <c r="W142" s="125"/>
      <c r="X142" s="135"/>
      <c r="Y142" s="135"/>
      <c r="Z142" s="135"/>
      <c r="AA142" s="135"/>
      <c r="AB142" s="125"/>
      <c r="AC142" s="139"/>
      <c r="AD142" s="140"/>
      <c r="AE142" s="140"/>
      <c r="AF142" s="140"/>
      <c r="AG142" s="140"/>
      <c r="AH142" s="141"/>
      <c r="AI142" s="66"/>
    </row>
    <row r="143" spans="1:35" ht="8.25" customHeight="1" x14ac:dyDescent="0.15">
      <c r="A143" s="94"/>
      <c r="B143" s="108"/>
      <c r="C143" s="98"/>
      <c r="D143" s="100"/>
      <c r="E143" s="98" t="str">
        <f>IF(入力用!I23="","",VLOOKUP($A140,入力用!$A$4:$AD$53,9,0)&amp;"年")</f>
        <v/>
      </c>
      <c r="F143" s="98" t="str">
        <f ca="1">IF(入力用!K23="","",VLOOKUP($A140,入力用!$A$4:$AD$53,11,0)&amp;"歳")</f>
        <v/>
      </c>
      <c r="G143" s="79" t="str">
        <f>VLOOKUP($A140,入力用!$A$4:$AD$53,15,0)&amp;""</f>
        <v/>
      </c>
      <c r="H143" s="82" t="str">
        <f>VLOOKUP($A140,入力用!$A$4:$AD$53,16,0)&amp;""</f>
        <v/>
      </c>
      <c r="I143" s="112" t="str">
        <f>VLOOKUP($A140,入力用!$A$4:$AD$53,18,0)&amp;""</f>
        <v/>
      </c>
      <c r="J143" s="88"/>
      <c r="K143" s="146" t="str">
        <f>VLOOKUP($A140,入力用!$A$4:$AD$53,21,0)&amp;""</f>
        <v/>
      </c>
      <c r="L143" s="91"/>
      <c r="M143" s="80"/>
      <c r="N143" s="116"/>
      <c r="O143" s="130"/>
      <c r="P143" s="130"/>
      <c r="Q143" s="130"/>
      <c r="R143" s="130"/>
      <c r="S143" s="123"/>
      <c r="T143" s="135"/>
      <c r="U143" s="135"/>
      <c r="V143" s="135"/>
      <c r="W143" s="125"/>
      <c r="X143" s="135"/>
      <c r="Y143" s="135"/>
      <c r="Z143" s="135"/>
      <c r="AA143" s="135"/>
      <c r="AB143" s="125"/>
      <c r="AC143" s="68" t="s">
        <v>153</v>
      </c>
      <c r="AD143" s="69"/>
      <c r="AE143" s="69"/>
      <c r="AF143" s="69"/>
      <c r="AG143" s="69"/>
      <c r="AH143" s="70"/>
      <c r="AI143" s="66"/>
    </row>
    <row r="144" spans="1:35" ht="8.25" customHeight="1" x14ac:dyDescent="0.15">
      <c r="A144" s="94"/>
      <c r="B144" s="108"/>
      <c r="C144" s="98"/>
      <c r="D144" s="100"/>
      <c r="E144" s="98"/>
      <c r="F144" s="98"/>
      <c r="G144" s="79"/>
      <c r="H144" s="82"/>
      <c r="I144" s="112"/>
      <c r="J144" s="88"/>
      <c r="K144" s="112"/>
      <c r="L144" s="90" t="str">
        <f>VLOOKUP($A140,入力用!$A$4:$AD$53,26,0)&amp;""</f>
        <v/>
      </c>
      <c r="M144" s="77" t="str">
        <f>VLOOKUP($A140,入力用!$A$4:$AD$53,27,0)&amp;""</f>
        <v/>
      </c>
      <c r="N144" s="116"/>
      <c r="O144" s="130"/>
      <c r="P144" s="130"/>
      <c r="Q144" s="130"/>
      <c r="R144" s="130"/>
      <c r="S144" s="123"/>
      <c r="T144" s="135"/>
      <c r="U144" s="135"/>
      <c r="V144" s="135"/>
      <c r="W144" s="125"/>
      <c r="X144" s="135"/>
      <c r="Y144" s="135"/>
      <c r="Z144" s="135"/>
      <c r="AA144" s="135"/>
      <c r="AB144" s="125"/>
      <c r="AC144" s="71"/>
      <c r="AD144" s="72"/>
      <c r="AE144" s="72"/>
      <c r="AF144" s="72"/>
      <c r="AG144" s="72"/>
      <c r="AH144" s="73"/>
      <c r="AI144" s="66"/>
    </row>
    <row r="145" spans="1:37" ht="8.25" customHeight="1" x14ac:dyDescent="0.15">
      <c r="A145" s="105"/>
      <c r="B145" s="110"/>
      <c r="C145" s="92"/>
      <c r="D145" s="106"/>
      <c r="E145" s="92"/>
      <c r="F145" s="92"/>
      <c r="G145" s="78"/>
      <c r="H145" s="111"/>
      <c r="I145" s="113"/>
      <c r="J145" s="89"/>
      <c r="K145" s="113"/>
      <c r="L145" s="92"/>
      <c r="M145" s="78"/>
      <c r="N145" s="132"/>
      <c r="O145" s="133"/>
      <c r="P145" s="133"/>
      <c r="Q145" s="133"/>
      <c r="R145" s="133"/>
      <c r="S145" s="136"/>
      <c r="T145" s="137"/>
      <c r="U145" s="137"/>
      <c r="V145" s="137"/>
      <c r="W145" s="138"/>
      <c r="X145" s="137"/>
      <c r="Y145" s="137"/>
      <c r="Z145" s="137"/>
      <c r="AA145" s="137"/>
      <c r="AB145" s="138"/>
      <c r="AC145" s="74"/>
      <c r="AD145" s="75"/>
      <c r="AE145" s="75"/>
      <c r="AF145" s="75"/>
      <c r="AG145" s="75"/>
      <c r="AH145" s="76"/>
      <c r="AI145" s="67"/>
    </row>
    <row r="146" spans="1:37" ht="12.75" customHeight="1" x14ac:dyDescent="0.1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row>
    <row r="147" spans="1:37" ht="12.75" customHeight="1" x14ac:dyDescent="0.15">
      <c r="A147" s="15"/>
      <c r="B147" s="24" t="s">
        <v>37</v>
      </c>
      <c r="C147" s="25"/>
      <c r="D147" s="25"/>
      <c r="E147" s="15"/>
      <c r="F147" s="15"/>
      <c r="G147" s="15"/>
      <c r="H147" s="15"/>
      <c r="I147" s="15"/>
      <c r="J147" s="26" t="s">
        <v>38</v>
      </c>
      <c r="K147" s="26"/>
      <c r="L147" s="26"/>
      <c r="M147" s="26"/>
      <c r="N147" s="26"/>
      <c r="O147" s="26"/>
      <c r="P147" s="15"/>
      <c r="Q147" s="15"/>
      <c r="R147" s="15"/>
      <c r="S147" s="15"/>
      <c r="T147" s="15"/>
      <c r="U147" s="15"/>
      <c r="V147" s="15"/>
      <c r="W147" s="15"/>
      <c r="X147" s="15"/>
      <c r="Y147" s="15"/>
      <c r="Z147" s="15"/>
      <c r="AA147" s="15"/>
      <c r="AB147" s="15"/>
      <c r="AC147" s="15"/>
      <c r="AD147" s="15"/>
      <c r="AE147" s="15"/>
      <c r="AF147" s="15"/>
      <c r="AG147" s="15"/>
      <c r="AH147" s="15"/>
      <c r="AI147" s="15"/>
    </row>
    <row r="148" spans="1:37" ht="12.75" customHeight="1" x14ac:dyDescent="0.15">
      <c r="A148" s="15"/>
      <c r="B148" s="15"/>
      <c r="C148" s="15"/>
      <c r="D148" s="15"/>
      <c r="E148" s="15"/>
      <c r="F148" s="15"/>
      <c r="G148" s="15"/>
      <c r="H148" s="15"/>
      <c r="I148" s="15"/>
      <c r="J148" s="26" t="s">
        <v>39</v>
      </c>
      <c r="K148" s="26"/>
      <c r="L148" s="26"/>
      <c r="M148" s="26"/>
      <c r="N148" s="26"/>
      <c r="O148" s="26"/>
      <c r="P148" s="15"/>
      <c r="Q148" s="15"/>
      <c r="R148" s="15"/>
      <c r="S148" s="15"/>
      <c r="T148" s="15"/>
      <c r="U148" s="15"/>
      <c r="V148" s="15"/>
      <c r="W148" s="15"/>
      <c r="X148" s="15"/>
      <c r="Y148" s="15"/>
      <c r="Z148" s="15"/>
      <c r="AA148" s="15"/>
      <c r="AB148" s="15"/>
      <c r="AC148" s="15"/>
      <c r="AD148" s="15"/>
      <c r="AE148" s="15"/>
      <c r="AF148" s="15"/>
      <c r="AG148" s="15"/>
      <c r="AH148" s="15"/>
      <c r="AI148" s="15"/>
    </row>
    <row r="149" spans="1:37" ht="12.75" customHeight="1" x14ac:dyDescent="0.15">
      <c r="A149" s="15"/>
      <c r="B149" s="15"/>
      <c r="C149" s="15"/>
      <c r="D149" s="15"/>
      <c r="E149" s="15"/>
      <c r="F149" s="15"/>
      <c r="G149" s="15"/>
      <c r="H149" s="15"/>
      <c r="I149" s="15"/>
      <c r="J149" s="26" t="s">
        <v>40</v>
      </c>
      <c r="K149" s="26"/>
      <c r="L149" s="26"/>
      <c r="M149" s="26"/>
      <c r="N149" s="26"/>
      <c r="O149" s="26"/>
      <c r="P149" s="15"/>
      <c r="Q149" s="15"/>
      <c r="R149" s="15"/>
      <c r="S149" s="15"/>
      <c r="T149" s="15"/>
      <c r="U149" s="15"/>
      <c r="V149" s="15"/>
      <c r="W149" s="15"/>
      <c r="X149" s="15"/>
      <c r="Y149" s="15"/>
      <c r="Z149" s="15"/>
      <c r="AA149" s="15"/>
      <c r="AB149" s="15"/>
      <c r="AC149" s="15"/>
      <c r="AD149" s="15"/>
      <c r="AE149" s="15"/>
      <c r="AF149" s="15"/>
      <c r="AG149" s="15"/>
      <c r="AH149" s="15"/>
      <c r="AI149" s="15"/>
      <c r="AJ149" s="29"/>
      <c r="AK149" s="29"/>
    </row>
    <row r="150" spans="1:37" ht="12.75" customHeight="1" x14ac:dyDescent="0.15">
      <c r="A150" s="15"/>
      <c r="B150" s="15"/>
      <c r="C150" s="15"/>
      <c r="D150" s="15"/>
      <c r="E150" s="15"/>
      <c r="F150" s="15"/>
      <c r="G150" s="15"/>
      <c r="H150" s="15"/>
      <c r="I150" s="15"/>
      <c r="J150" s="26" t="s">
        <v>41</v>
      </c>
      <c r="K150" s="26"/>
      <c r="L150" s="26"/>
      <c r="M150" s="26"/>
      <c r="N150" s="26"/>
      <c r="O150" s="26"/>
      <c r="P150" s="15"/>
      <c r="Q150" s="15"/>
      <c r="R150" s="15"/>
      <c r="S150" s="15"/>
      <c r="T150" s="15"/>
      <c r="U150" s="15"/>
      <c r="V150" s="15"/>
      <c r="W150" s="15"/>
      <c r="X150" s="15"/>
      <c r="Y150" s="15"/>
      <c r="Z150" s="15"/>
      <c r="AA150" s="15"/>
      <c r="AB150" s="15"/>
      <c r="AC150" s="15"/>
      <c r="AD150" s="15"/>
      <c r="AE150" s="15"/>
      <c r="AF150" s="15"/>
      <c r="AG150" s="15"/>
      <c r="AH150" s="15"/>
      <c r="AI150" s="15"/>
      <c r="AJ150" s="29"/>
      <c r="AK150" s="29"/>
    </row>
    <row r="151" spans="1:37" ht="12.75" customHeight="1" x14ac:dyDescent="0.15">
      <c r="A151" s="15"/>
      <c r="B151" s="15"/>
      <c r="C151" s="15"/>
      <c r="D151" s="15"/>
      <c r="E151" s="15"/>
      <c r="F151" s="15"/>
      <c r="G151" s="15"/>
      <c r="H151" s="15"/>
      <c r="I151" s="15"/>
      <c r="J151" s="26" t="s">
        <v>42</v>
      </c>
      <c r="K151" s="26"/>
      <c r="L151" s="26"/>
      <c r="M151" s="26"/>
      <c r="N151" s="26"/>
      <c r="O151" s="26"/>
      <c r="P151" s="15"/>
      <c r="Q151" s="15"/>
      <c r="R151" s="15"/>
      <c r="S151" s="15"/>
      <c r="T151" s="15"/>
      <c r="U151" s="15"/>
      <c r="V151" s="15"/>
      <c r="W151" s="15"/>
      <c r="X151" s="15"/>
      <c r="Y151" s="15"/>
      <c r="Z151" s="15"/>
      <c r="AA151" s="15"/>
      <c r="AB151" s="15"/>
      <c r="AC151" s="15"/>
      <c r="AD151" s="15"/>
      <c r="AE151" s="15"/>
      <c r="AF151" s="15"/>
      <c r="AG151" s="15"/>
      <c r="AH151" s="15"/>
      <c r="AI151" s="15"/>
      <c r="AJ151" s="29"/>
      <c r="AK151" s="29"/>
    </row>
    <row r="152" spans="1:37" ht="12.75" customHeight="1" x14ac:dyDescent="0.15">
      <c r="A152" s="15"/>
      <c r="B152" s="26" t="s">
        <v>43</v>
      </c>
      <c r="C152" s="26"/>
      <c r="D152" s="26"/>
      <c r="E152" s="26"/>
      <c r="F152" s="26"/>
      <c r="G152" s="26"/>
      <c r="H152" s="26"/>
      <c r="I152" s="15"/>
      <c r="J152" s="26" t="s">
        <v>44</v>
      </c>
      <c r="K152" s="26"/>
      <c r="L152" s="26"/>
      <c r="M152" s="26"/>
      <c r="N152" s="26"/>
      <c r="O152" s="26"/>
      <c r="P152" s="15"/>
      <c r="Q152" s="15"/>
      <c r="R152" s="15"/>
      <c r="S152" s="15"/>
      <c r="T152" s="15"/>
      <c r="U152" s="15"/>
      <c r="V152" s="15"/>
      <c r="W152" s="15"/>
      <c r="X152" s="15"/>
      <c r="Y152" s="15"/>
      <c r="Z152" s="15"/>
      <c r="AA152" s="15"/>
      <c r="AB152" s="15"/>
      <c r="AC152" s="15"/>
      <c r="AD152" s="15"/>
      <c r="AE152" s="15"/>
      <c r="AF152" s="15"/>
      <c r="AG152" s="15"/>
      <c r="AH152" s="15"/>
      <c r="AI152" s="15"/>
      <c r="AJ152" s="29"/>
      <c r="AK152" s="29"/>
    </row>
    <row r="153" spans="1:37" ht="12.75" customHeight="1" x14ac:dyDescent="0.15">
      <c r="A153" s="15"/>
      <c r="B153" s="26" t="s">
        <v>45</v>
      </c>
      <c r="C153" s="26"/>
      <c r="D153" s="26"/>
      <c r="E153" s="26"/>
      <c r="F153" s="26"/>
      <c r="G153" s="26"/>
      <c r="H153" s="26"/>
      <c r="I153" s="15"/>
      <c r="J153" s="26" t="s">
        <v>46</v>
      </c>
      <c r="K153" s="26"/>
      <c r="L153" s="26"/>
      <c r="M153" s="26"/>
      <c r="N153" s="26"/>
      <c r="O153" s="26"/>
      <c r="P153" s="15"/>
      <c r="Q153" s="15"/>
      <c r="R153" s="15"/>
      <c r="S153" s="15"/>
      <c r="T153" s="15"/>
      <c r="U153" s="15"/>
      <c r="V153" s="15"/>
      <c r="W153" s="15"/>
      <c r="X153" s="15"/>
      <c r="Y153" s="15"/>
      <c r="Z153" s="15"/>
      <c r="AA153" s="15"/>
      <c r="AB153" s="15"/>
      <c r="AC153" s="15"/>
      <c r="AD153" s="15"/>
      <c r="AE153" s="15"/>
      <c r="AF153" s="15"/>
      <c r="AG153" s="15"/>
      <c r="AH153" s="15"/>
      <c r="AI153" s="15"/>
      <c r="AJ153" s="29"/>
      <c r="AK153" s="29"/>
    </row>
    <row r="154" spans="1:37" ht="12.75" customHeight="1" x14ac:dyDescent="0.15">
      <c r="A154" s="15"/>
      <c r="B154" s="26" t="s">
        <v>47</v>
      </c>
      <c r="C154" s="26"/>
      <c r="D154" s="26"/>
      <c r="E154" s="26"/>
      <c r="F154" s="26"/>
      <c r="G154" s="26"/>
      <c r="H154" s="26"/>
      <c r="I154" s="15"/>
      <c r="J154" s="26" t="s">
        <v>48</v>
      </c>
      <c r="K154" s="26"/>
      <c r="L154" s="26"/>
      <c r="M154" s="26"/>
      <c r="N154" s="26"/>
      <c r="O154" s="26"/>
      <c r="P154" s="15"/>
      <c r="Q154" s="15"/>
      <c r="R154" s="15"/>
      <c r="S154" s="15"/>
      <c r="T154" s="15"/>
      <c r="U154" s="15"/>
      <c r="V154" s="15"/>
      <c r="W154" s="15"/>
      <c r="X154" s="15"/>
      <c r="Y154" s="15"/>
      <c r="Z154" s="15"/>
      <c r="AA154" s="15"/>
      <c r="AB154" s="15"/>
      <c r="AC154" s="15"/>
      <c r="AD154" s="15"/>
      <c r="AE154" s="15"/>
      <c r="AF154" s="15"/>
      <c r="AG154" s="15"/>
      <c r="AH154" s="15"/>
      <c r="AI154" s="15"/>
      <c r="AJ154" s="29"/>
      <c r="AK154" s="29"/>
    </row>
    <row r="155" spans="1:37" ht="12.75" customHeight="1" x14ac:dyDescent="0.15">
      <c r="A155" s="15"/>
      <c r="B155" s="24" t="s">
        <v>49</v>
      </c>
      <c r="C155" s="27"/>
      <c r="D155" s="27"/>
      <c r="E155" s="27"/>
      <c r="F155" s="27"/>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29"/>
      <c r="AK155" s="29"/>
    </row>
    <row r="156" spans="1:37" ht="8.25" customHeight="1" x14ac:dyDescent="0.15">
      <c r="A156" s="93">
        <f>A140+1</f>
        <v>21</v>
      </c>
      <c r="B156" s="96" t="str">
        <f>VLOOKUP($A156,入力用!$A$4:$AD$53,4,0)&amp;" "&amp;VLOOKUP($A156,入力用!$A$4:$AD$53,5,0)&amp;""</f>
        <v xml:space="preserve"> </v>
      </c>
      <c r="C156" s="90" t="str">
        <f>VLOOKUP($A156,入力用!$A$4:$AD$53,6,0)&amp;""</f>
        <v/>
      </c>
      <c r="D156" s="99" t="str">
        <f>VLOOKUP($A156,入力用!$A$4:$AD$53,7,0)&amp;""</f>
        <v/>
      </c>
      <c r="E156" s="102" t="str">
        <f>IF(入力用!H24="","",VLOOKUP($A156,入力用!$A$4:$AD$53,8,0))</f>
        <v/>
      </c>
      <c r="F156" s="102" t="str">
        <f>IF(入力用!J24="","",VLOOKUP($A156,入力用!$A$4:$AD$53,10,0))</f>
        <v/>
      </c>
      <c r="G156" s="77" t="str">
        <f>VLOOKUP($A156,入力用!$A$4:$AD$53,12,0)&amp;VLOOKUP($A156,入力用!$A$4:$AD$53,13,0)&amp;""</f>
        <v/>
      </c>
      <c r="H156" s="81" t="str">
        <f>VLOOKUP($A156,入力用!$A$4:$AD$53,14,0)&amp;""</f>
        <v/>
      </c>
      <c r="I156" s="84" t="str">
        <f>IF(入力用!Q24="","",VLOOKUP($A156,入力用!$A$4:$AD$53,17,0))</f>
        <v/>
      </c>
      <c r="J156" s="87" t="str">
        <f>VLOOKUP($A156,入力用!$A$4:$AD$53,19,0)&amp;""</f>
        <v/>
      </c>
      <c r="K156" s="84" t="str">
        <f>IF(入力用!T24="","",VLOOKUP($A156,入力用!$A$4:$AD$53,20,0))</f>
        <v/>
      </c>
      <c r="L156" s="90" t="str">
        <f>VLOOKUP($A156,入力用!$A$4:$AD$53,22,0)&amp;""</f>
        <v/>
      </c>
      <c r="M156" s="77" t="str">
        <f>VLOOKUP($A156,入力用!$A$4:$AD$53,23,0)&amp;""</f>
        <v/>
      </c>
      <c r="N156" s="114" t="str">
        <f>VLOOKUP($A156,入力用!$A$4:$AD$53,28,0)&amp;""</f>
        <v/>
      </c>
      <c r="O156" s="115"/>
      <c r="P156" s="115"/>
      <c r="Q156" s="115"/>
      <c r="R156" s="115"/>
      <c r="S156" s="120" t="str">
        <f>VLOOKUP($A156,入力用!$A$4:$AD$53,29,0)&amp;""</f>
        <v/>
      </c>
      <c r="T156" s="121"/>
      <c r="U156" s="121"/>
      <c r="V156" s="121"/>
      <c r="W156" s="122"/>
      <c r="X156" s="121" t="str">
        <f>VLOOKUP($A156,入力用!$A$4:$AD$53,30,0)&amp;""</f>
        <v/>
      </c>
      <c r="Y156" s="121"/>
      <c r="Z156" s="121"/>
      <c r="AA156" s="121"/>
      <c r="AB156" s="122"/>
      <c r="AC156" s="68" t="s">
        <v>151</v>
      </c>
      <c r="AD156" s="69"/>
      <c r="AE156" s="69"/>
      <c r="AF156" s="69"/>
      <c r="AG156" s="69"/>
      <c r="AH156" s="70"/>
      <c r="AI156" s="65" t="str">
        <f>VLOOKUP($A156,入力用!$A$4:$AE$53,31,0)&amp;""</f>
        <v/>
      </c>
    </row>
    <row r="157" spans="1:37" ht="8.25" customHeight="1" x14ac:dyDescent="0.15">
      <c r="A157" s="94"/>
      <c r="B157" s="97"/>
      <c r="C157" s="98"/>
      <c r="D157" s="100"/>
      <c r="E157" s="103"/>
      <c r="F157" s="103"/>
      <c r="G157" s="79"/>
      <c r="H157" s="82"/>
      <c r="I157" s="85"/>
      <c r="J157" s="88"/>
      <c r="K157" s="85"/>
      <c r="L157" s="91"/>
      <c r="M157" s="80"/>
      <c r="N157" s="116"/>
      <c r="O157" s="117"/>
      <c r="P157" s="117"/>
      <c r="Q157" s="117"/>
      <c r="R157" s="117"/>
      <c r="S157" s="123"/>
      <c r="T157" s="124"/>
      <c r="U157" s="124"/>
      <c r="V157" s="124"/>
      <c r="W157" s="125"/>
      <c r="X157" s="124"/>
      <c r="Y157" s="124"/>
      <c r="Z157" s="124"/>
      <c r="AA157" s="124"/>
      <c r="AB157" s="125"/>
      <c r="AC157" s="71"/>
      <c r="AD157" s="142"/>
      <c r="AE157" s="142"/>
      <c r="AF157" s="142"/>
      <c r="AG157" s="142"/>
      <c r="AH157" s="73"/>
      <c r="AI157" s="66"/>
    </row>
    <row r="158" spans="1:37" ht="8.25" customHeight="1" x14ac:dyDescent="0.15">
      <c r="A158" s="94"/>
      <c r="B158" s="107" t="str">
        <f>VLOOKUP($A156,入力用!$A$4:$AD$53,2,0)&amp;" "&amp;VLOOKUP($A156,入力用!$A$4:$AD$53,3,0)&amp;""</f>
        <v xml:space="preserve"> </v>
      </c>
      <c r="C158" s="98"/>
      <c r="D158" s="100"/>
      <c r="E158" s="104"/>
      <c r="F158" s="104"/>
      <c r="G158" s="80"/>
      <c r="H158" s="83"/>
      <c r="I158" s="86"/>
      <c r="J158" s="88"/>
      <c r="K158" s="86"/>
      <c r="L158" s="90" t="str">
        <f>VLOOKUP($A156,入力用!$A$4:$AD$53,24,0)&amp;""</f>
        <v/>
      </c>
      <c r="M158" s="77" t="str">
        <f>VLOOKUP($A156,入力用!$A$4:$AD$53,25,0)&amp;""</f>
        <v/>
      </c>
      <c r="N158" s="116"/>
      <c r="O158" s="117"/>
      <c r="P158" s="117"/>
      <c r="Q158" s="117"/>
      <c r="R158" s="117"/>
      <c r="S158" s="123"/>
      <c r="T158" s="124"/>
      <c r="U158" s="124"/>
      <c r="V158" s="124"/>
      <c r="W158" s="125"/>
      <c r="X158" s="124"/>
      <c r="Y158" s="124"/>
      <c r="Z158" s="124"/>
      <c r="AA158" s="124"/>
      <c r="AB158" s="125"/>
      <c r="AC158" s="139"/>
      <c r="AD158" s="140"/>
      <c r="AE158" s="140"/>
      <c r="AF158" s="140"/>
      <c r="AG158" s="140"/>
      <c r="AH158" s="141"/>
      <c r="AI158" s="66"/>
    </row>
    <row r="159" spans="1:37" ht="8.25" customHeight="1" x14ac:dyDescent="0.15">
      <c r="A159" s="94"/>
      <c r="B159" s="108"/>
      <c r="C159" s="98"/>
      <c r="D159" s="100"/>
      <c r="E159" s="98" t="str">
        <f>IF(入力用!I24="","",VLOOKUP($A156,入力用!$A$4:$AD$53,9,0)&amp;"年")</f>
        <v/>
      </c>
      <c r="F159" s="98" t="str">
        <f ca="1">IF(入力用!K24="","",VLOOKUP($A156,入力用!$A$4:$AD$53,11,0)&amp;"歳")</f>
        <v/>
      </c>
      <c r="G159" s="79" t="str">
        <f>VLOOKUP($A156,入力用!$A$4:$AD$53,15,0)&amp;""</f>
        <v/>
      </c>
      <c r="H159" s="82" t="str">
        <f>VLOOKUP($A156,入力用!$A$4:$AD$53,16,0)&amp;""</f>
        <v/>
      </c>
      <c r="I159" s="112" t="str">
        <f>VLOOKUP($A156,入力用!$A$4:$AD$53,18,0)&amp;""</f>
        <v/>
      </c>
      <c r="J159" s="88"/>
      <c r="K159" s="112" t="str">
        <f>VLOOKUP($A156,入力用!$A$4:$AD$53,21,0)&amp;""</f>
        <v/>
      </c>
      <c r="L159" s="91"/>
      <c r="M159" s="80"/>
      <c r="N159" s="116"/>
      <c r="O159" s="117"/>
      <c r="P159" s="117"/>
      <c r="Q159" s="117"/>
      <c r="R159" s="117"/>
      <c r="S159" s="123"/>
      <c r="T159" s="124"/>
      <c r="U159" s="124"/>
      <c r="V159" s="124"/>
      <c r="W159" s="125"/>
      <c r="X159" s="124"/>
      <c r="Y159" s="124"/>
      <c r="Z159" s="124"/>
      <c r="AA159" s="124"/>
      <c r="AB159" s="125"/>
      <c r="AC159" s="68" t="s">
        <v>153</v>
      </c>
      <c r="AD159" s="69"/>
      <c r="AE159" s="69"/>
      <c r="AF159" s="69"/>
      <c r="AG159" s="69"/>
      <c r="AH159" s="70"/>
      <c r="AI159" s="66"/>
    </row>
    <row r="160" spans="1:37" ht="8.25" customHeight="1" x14ac:dyDescent="0.15">
      <c r="A160" s="94"/>
      <c r="B160" s="108"/>
      <c r="C160" s="98"/>
      <c r="D160" s="100"/>
      <c r="E160" s="98"/>
      <c r="F160" s="98"/>
      <c r="G160" s="79"/>
      <c r="H160" s="82"/>
      <c r="I160" s="112"/>
      <c r="J160" s="88"/>
      <c r="K160" s="112"/>
      <c r="L160" s="90" t="str">
        <f>VLOOKUP($A156,入力用!$A$4:$AD$53,26,0)&amp;""</f>
        <v/>
      </c>
      <c r="M160" s="77" t="str">
        <f>VLOOKUP($A156,入力用!$A$4:$AD$53,27,0)&amp;""</f>
        <v/>
      </c>
      <c r="N160" s="116"/>
      <c r="O160" s="117"/>
      <c r="P160" s="117"/>
      <c r="Q160" s="117"/>
      <c r="R160" s="117"/>
      <c r="S160" s="123"/>
      <c r="T160" s="124"/>
      <c r="U160" s="124"/>
      <c r="V160" s="124"/>
      <c r="W160" s="125"/>
      <c r="X160" s="124"/>
      <c r="Y160" s="124"/>
      <c r="Z160" s="124"/>
      <c r="AA160" s="124"/>
      <c r="AB160" s="125"/>
      <c r="AC160" s="71"/>
      <c r="AD160" s="142"/>
      <c r="AE160" s="142"/>
      <c r="AF160" s="142"/>
      <c r="AG160" s="142"/>
      <c r="AH160" s="73"/>
      <c r="AI160" s="66"/>
    </row>
    <row r="161" spans="1:35" ht="8.25" customHeight="1" x14ac:dyDescent="0.15">
      <c r="A161" s="95"/>
      <c r="B161" s="109"/>
      <c r="C161" s="91"/>
      <c r="D161" s="101"/>
      <c r="E161" s="91"/>
      <c r="F161" s="91"/>
      <c r="G161" s="80"/>
      <c r="H161" s="83"/>
      <c r="I161" s="145"/>
      <c r="J161" s="144"/>
      <c r="K161" s="145"/>
      <c r="L161" s="91"/>
      <c r="M161" s="80"/>
      <c r="N161" s="118"/>
      <c r="O161" s="119"/>
      <c r="P161" s="119"/>
      <c r="Q161" s="119"/>
      <c r="R161" s="119"/>
      <c r="S161" s="126"/>
      <c r="T161" s="127"/>
      <c r="U161" s="127"/>
      <c r="V161" s="127"/>
      <c r="W161" s="128"/>
      <c r="X161" s="127"/>
      <c r="Y161" s="127"/>
      <c r="Z161" s="127"/>
      <c r="AA161" s="127"/>
      <c r="AB161" s="128"/>
      <c r="AC161" s="139"/>
      <c r="AD161" s="140"/>
      <c r="AE161" s="140"/>
      <c r="AF161" s="140"/>
      <c r="AG161" s="140"/>
      <c r="AH161" s="141"/>
      <c r="AI161" s="143"/>
    </row>
    <row r="162" spans="1:35" ht="8.25" customHeight="1" x14ac:dyDescent="0.15">
      <c r="A162" s="93">
        <f>A156+1</f>
        <v>22</v>
      </c>
      <c r="B162" s="96" t="str">
        <f>VLOOKUP($A162,入力用!$A$4:$AD$53,4,0)&amp;" "&amp;VLOOKUP($A162,入力用!$A$4:$AD$53,5,0)&amp;""</f>
        <v xml:space="preserve"> </v>
      </c>
      <c r="C162" s="90" t="str">
        <f>VLOOKUP($A162,入力用!$A$4:$AD$53,6,0)&amp;""</f>
        <v/>
      </c>
      <c r="D162" s="99" t="str">
        <f>VLOOKUP($A162,入力用!$A$4:$AD$53,7,0)&amp;""</f>
        <v/>
      </c>
      <c r="E162" s="102" t="str">
        <f>IF(入力用!H25="","",VLOOKUP($A162,入力用!$A$4:$AD$53,8,0))</f>
        <v/>
      </c>
      <c r="F162" s="102" t="str">
        <f>IF(入力用!J25="","",VLOOKUP($A162,入力用!$A$4:$AD$53,10,0))</f>
        <v/>
      </c>
      <c r="G162" s="77" t="str">
        <f>VLOOKUP($A162,入力用!$A$4:$AD$53,12,0)&amp;VLOOKUP($A162,入力用!$A$4:$AD$53,13,0)&amp;""</f>
        <v/>
      </c>
      <c r="H162" s="81" t="str">
        <f>VLOOKUP($A162,入力用!$A$4:$AD$53,14,0)&amp;""</f>
        <v/>
      </c>
      <c r="I162" s="84" t="str">
        <f>IF(入力用!Q25="","",VLOOKUP($A162,入力用!$A$4:$AD$53,17,0))</f>
        <v/>
      </c>
      <c r="J162" s="87" t="str">
        <f>VLOOKUP($A162,入力用!$A$4:$AD$53,19,0)&amp;""</f>
        <v/>
      </c>
      <c r="K162" s="84" t="str">
        <f>IF(入力用!T25="","",VLOOKUP($A162,入力用!$A$4:$AD$53,20,0))</f>
        <v/>
      </c>
      <c r="L162" s="90" t="str">
        <f>VLOOKUP($A162,入力用!$A$4:$AD$53,22,0)&amp;""</f>
        <v/>
      </c>
      <c r="M162" s="77" t="str">
        <f>VLOOKUP($A162,入力用!$A$4:$AD$53,23,0)&amp;""</f>
        <v/>
      </c>
      <c r="N162" s="114" t="str">
        <f>VLOOKUP($A162,入力用!$A$4:$AD$53,28,0)&amp;""</f>
        <v/>
      </c>
      <c r="O162" s="115"/>
      <c r="P162" s="115"/>
      <c r="Q162" s="115"/>
      <c r="R162" s="115"/>
      <c r="S162" s="120" t="str">
        <f>VLOOKUP($A162,入力用!$A$4:$AD$53,29,0)&amp;""</f>
        <v/>
      </c>
      <c r="T162" s="121"/>
      <c r="U162" s="121"/>
      <c r="V162" s="121"/>
      <c r="W162" s="122"/>
      <c r="X162" s="121" t="str">
        <f>VLOOKUP($A162,入力用!$A$4:$AD$53,30,0)&amp;""</f>
        <v/>
      </c>
      <c r="Y162" s="121"/>
      <c r="Z162" s="121"/>
      <c r="AA162" s="121"/>
      <c r="AB162" s="122"/>
      <c r="AC162" s="68" t="s">
        <v>153</v>
      </c>
      <c r="AD162" s="69"/>
      <c r="AE162" s="69"/>
      <c r="AF162" s="69"/>
      <c r="AG162" s="69"/>
      <c r="AH162" s="70"/>
      <c r="AI162" s="65" t="str">
        <f>VLOOKUP($A162,入力用!$A$4:$AE$53,31,0)&amp;""</f>
        <v/>
      </c>
    </row>
    <row r="163" spans="1:35" ht="8.25" customHeight="1" x14ac:dyDescent="0.15">
      <c r="A163" s="94"/>
      <c r="B163" s="97"/>
      <c r="C163" s="98"/>
      <c r="D163" s="100"/>
      <c r="E163" s="103"/>
      <c r="F163" s="103"/>
      <c r="G163" s="79"/>
      <c r="H163" s="82"/>
      <c r="I163" s="85"/>
      <c r="J163" s="88"/>
      <c r="K163" s="85"/>
      <c r="L163" s="91"/>
      <c r="M163" s="80"/>
      <c r="N163" s="116"/>
      <c r="O163" s="117"/>
      <c r="P163" s="117"/>
      <c r="Q163" s="117"/>
      <c r="R163" s="117"/>
      <c r="S163" s="123"/>
      <c r="T163" s="124"/>
      <c r="U163" s="124"/>
      <c r="V163" s="124"/>
      <c r="W163" s="125"/>
      <c r="X163" s="124"/>
      <c r="Y163" s="124"/>
      <c r="Z163" s="124"/>
      <c r="AA163" s="124"/>
      <c r="AB163" s="125"/>
      <c r="AC163" s="71"/>
      <c r="AD163" s="142"/>
      <c r="AE163" s="142"/>
      <c r="AF163" s="142"/>
      <c r="AG163" s="142"/>
      <c r="AH163" s="73"/>
      <c r="AI163" s="66"/>
    </row>
    <row r="164" spans="1:35" ht="8.25" customHeight="1" x14ac:dyDescent="0.15">
      <c r="A164" s="94"/>
      <c r="B164" s="107" t="str">
        <f>VLOOKUP($A162,入力用!$A$4:$AD$53,2,0)&amp;" "&amp;VLOOKUP($A162,入力用!$A$4:$AD$53,3,0)&amp;""</f>
        <v xml:space="preserve"> </v>
      </c>
      <c r="C164" s="98"/>
      <c r="D164" s="100"/>
      <c r="E164" s="104"/>
      <c r="F164" s="104"/>
      <c r="G164" s="80"/>
      <c r="H164" s="83"/>
      <c r="I164" s="86"/>
      <c r="J164" s="88"/>
      <c r="K164" s="86"/>
      <c r="L164" s="90" t="str">
        <f>VLOOKUP($A162,入力用!$A$4:$AD$53,24,0)&amp;""</f>
        <v/>
      </c>
      <c r="M164" s="77" t="str">
        <f>VLOOKUP($A162,入力用!$A$4:$AD$53,25,0)&amp;""</f>
        <v/>
      </c>
      <c r="N164" s="116"/>
      <c r="O164" s="117"/>
      <c r="P164" s="117"/>
      <c r="Q164" s="117"/>
      <c r="R164" s="117"/>
      <c r="S164" s="123"/>
      <c r="T164" s="124"/>
      <c r="U164" s="124"/>
      <c r="V164" s="124"/>
      <c r="W164" s="125"/>
      <c r="X164" s="124"/>
      <c r="Y164" s="124"/>
      <c r="Z164" s="124"/>
      <c r="AA164" s="124"/>
      <c r="AB164" s="125"/>
      <c r="AC164" s="139"/>
      <c r="AD164" s="140"/>
      <c r="AE164" s="140"/>
      <c r="AF164" s="140"/>
      <c r="AG164" s="140"/>
      <c r="AH164" s="141"/>
      <c r="AI164" s="66"/>
    </row>
    <row r="165" spans="1:35" ht="8.25" customHeight="1" x14ac:dyDescent="0.15">
      <c r="A165" s="94"/>
      <c r="B165" s="108"/>
      <c r="C165" s="98"/>
      <c r="D165" s="100"/>
      <c r="E165" s="98" t="str">
        <f>IF(入力用!I25="","",VLOOKUP($A162,入力用!$A$4:$AD$53,9,0)&amp;"年")</f>
        <v/>
      </c>
      <c r="F165" s="98" t="str">
        <f ca="1">IF(入力用!K25="","",VLOOKUP($A162,入力用!$A$4:$AD$53,11,0)&amp;"歳")</f>
        <v/>
      </c>
      <c r="G165" s="79" t="str">
        <f>VLOOKUP($A162,入力用!$A$4:$AD$53,15,0)&amp;""</f>
        <v/>
      </c>
      <c r="H165" s="82" t="str">
        <f>VLOOKUP($A162,入力用!$A$4:$AD$53,16,0)&amp;""</f>
        <v/>
      </c>
      <c r="I165" s="112" t="str">
        <f>VLOOKUP($A162,入力用!$A$4:$AD$53,18,0)&amp;""</f>
        <v/>
      </c>
      <c r="J165" s="88"/>
      <c r="K165" s="112" t="str">
        <f>VLOOKUP($A162,入力用!$A$4:$AD$53,21,0)&amp;""</f>
        <v/>
      </c>
      <c r="L165" s="91"/>
      <c r="M165" s="80"/>
      <c r="N165" s="116"/>
      <c r="O165" s="117"/>
      <c r="P165" s="117"/>
      <c r="Q165" s="117"/>
      <c r="R165" s="117"/>
      <c r="S165" s="123"/>
      <c r="T165" s="124"/>
      <c r="U165" s="124"/>
      <c r="V165" s="124"/>
      <c r="W165" s="125"/>
      <c r="X165" s="124"/>
      <c r="Y165" s="124"/>
      <c r="Z165" s="124"/>
      <c r="AA165" s="124"/>
      <c r="AB165" s="125"/>
      <c r="AC165" s="68" t="s">
        <v>153</v>
      </c>
      <c r="AD165" s="69"/>
      <c r="AE165" s="69"/>
      <c r="AF165" s="69"/>
      <c r="AG165" s="69"/>
      <c r="AH165" s="70"/>
      <c r="AI165" s="66"/>
    </row>
    <row r="166" spans="1:35" ht="8.25" customHeight="1" x14ac:dyDescent="0.15">
      <c r="A166" s="94"/>
      <c r="B166" s="108"/>
      <c r="C166" s="98"/>
      <c r="D166" s="100"/>
      <c r="E166" s="98"/>
      <c r="F166" s="98"/>
      <c r="G166" s="79"/>
      <c r="H166" s="82"/>
      <c r="I166" s="112"/>
      <c r="J166" s="88"/>
      <c r="K166" s="112"/>
      <c r="L166" s="90" t="str">
        <f>VLOOKUP($A162,入力用!$A$4:$AD$53,26,0)&amp;""</f>
        <v/>
      </c>
      <c r="M166" s="77" t="str">
        <f>VLOOKUP($A162,入力用!$A$4:$AD$53,27,0)&amp;""</f>
        <v/>
      </c>
      <c r="N166" s="116"/>
      <c r="O166" s="117"/>
      <c r="P166" s="117"/>
      <c r="Q166" s="117"/>
      <c r="R166" s="117"/>
      <c r="S166" s="123"/>
      <c r="T166" s="124"/>
      <c r="U166" s="124"/>
      <c r="V166" s="124"/>
      <c r="W166" s="125"/>
      <c r="X166" s="124"/>
      <c r="Y166" s="124"/>
      <c r="Z166" s="124"/>
      <c r="AA166" s="124"/>
      <c r="AB166" s="125"/>
      <c r="AC166" s="71"/>
      <c r="AD166" s="142"/>
      <c r="AE166" s="142"/>
      <c r="AF166" s="142"/>
      <c r="AG166" s="142"/>
      <c r="AH166" s="73"/>
      <c r="AI166" s="66"/>
    </row>
    <row r="167" spans="1:35" ht="8.25" customHeight="1" x14ac:dyDescent="0.15">
      <c r="A167" s="95"/>
      <c r="B167" s="109"/>
      <c r="C167" s="91"/>
      <c r="D167" s="101"/>
      <c r="E167" s="91"/>
      <c r="F167" s="91"/>
      <c r="G167" s="80"/>
      <c r="H167" s="83"/>
      <c r="I167" s="145"/>
      <c r="J167" s="144"/>
      <c r="K167" s="145"/>
      <c r="L167" s="91"/>
      <c r="M167" s="80"/>
      <c r="N167" s="118"/>
      <c r="O167" s="119"/>
      <c r="P167" s="119"/>
      <c r="Q167" s="119"/>
      <c r="R167" s="119"/>
      <c r="S167" s="126"/>
      <c r="T167" s="127"/>
      <c r="U167" s="127"/>
      <c r="V167" s="127"/>
      <c r="W167" s="128"/>
      <c r="X167" s="127"/>
      <c r="Y167" s="127"/>
      <c r="Z167" s="127"/>
      <c r="AA167" s="127"/>
      <c r="AB167" s="128"/>
      <c r="AC167" s="139"/>
      <c r="AD167" s="140"/>
      <c r="AE167" s="140"/>
      <c r="AF167" s="140"/>
      <c r="AG167" s="140"/>
      <c r="AH167" s="141"/>
      <c r="AI167" s="143"/>
    </row>
    <row r="168" spans="1:35" ht="8.25" customHeight="1" x14ac:dyDescent="0.15">
      <c r="A168" s="93">
        <f>A162+1</f>
        <v>23</v>
      </c>
      <c r="B168" s="96" t="str">
        <f>VLOOKUP($A168,入力用!$A$4:$AD$53,4,0)&amp;" "&amp;VLOOKUP($A168,入力用!$A$4:$AD$53,5,0)&amp;""</f>
        <v xml:space="preserve"> </v>
      </c>
      <c r="C168" s="90" t="str">
        <f>VLOOKUP($A168,入力用!$A$4:$AD$53,6,0)&amp;""</f>
        <v/>
      </c>
      <c r="D168" s="99" t="str">
        <f>VLOOKUP($A168,入力用!$A$4:$AD$53,7,0)&amp;""</f>
        <v/>
      </c>
      <c r="E168" s="102" t="str">
        <f>IF(入力用!H26="","",VLOOKUP($A168,入力用!$A$4:$AD$53,8,0))</f>
        <v/>
      </c>
      <c r="F168" s="102" t="str">
        <f>IF(入力用!J26="","",VLOOKUP($A168,入力用!$A$4:$AD$53,10,0))</f>
        <v/>
      </c>
      <c r="G168" s="77" t="str">
        <f>VLOOKUP($A168,入力用!$A$4:$AD$53,12,0)&amp;VLOOKUP($A168,入力用!$A$4:$AD$53,13,0)&amp;""</f>
        <v/>
      </c>
      <c r="H168" s="81" t="str">
        <f>VLOOKUP($A168,入力用!$A$4:$AD$53,14,0)&amp;""</f>
        <v/>
      </c>
      <c r="I168" s="84" t="str">
        <f>IF(入力用!Q26="","",VLOOKUP($A168,入力用!$A$4:$AD$53,17,0))</f>
        <v/>
      </c>
      <c r="J168" s="87" t="str">
        <f>VLOOKUP($A168,入力用!$A$4:$AD$53,19,0)&amp;""</f>
        <v/>
      </c>
      <c r="K168" s="84" t="str">
        <f>IF(入力用!T26="","",VLOOKUP($A168,入力用!$A$4:$AD$53,20,0))</f>
        <v/>
      </c>
      <c r="L168" s="90" t="str">
        <f>VLOOKUP($A168,入力用!$A$4:$AD$53,22,0)&amp;""</f>
        <v/>
      </c>
      <c r="M168" s="77" t="str">
        <f>VLOOKUP($A168,入力用!$A$4:$AD$53,23,0)&amp;""</f>
        <v/>
      </c>
      <c r="N168" s="114" t="str">
        <f>VLOOKUP($A168,入力用!$A$4:$AD$53,28,0)&amp;""</f>
        <v/>
      </c>
      <c r="O168" s="115"/>
      <c r="P168" s="115"/>
      <c r="Q168" s="115"/>
      <c r="R168" s="115"/>
      <c r="S168" s="120" t="str">
        <f>VLOOKUP($A168,入力用!$A$4:$AD$53,29,0)&amp;""</f>
        <v/>
      </c>
      <c r="T168" s="121"/>
      <c r="U168" s="121"/>
      <c r="V168" s="121"/>
      <c r="W168" s="122"/>
      <c r="X168" s="121" t="str">
        <f>VLOOKUP($A168,入力用!$A$4:$AD$53,30,0)&amp;""</f>
        <v/>
      </c>
      <c r="Y168" s="121"/>
      <c r="Z168" s="121"/>
      <c r="AA168" s="121"/>
      <c r="AB168" s="122"/>
      <c r="AC168" s="68" t="s">
        <v>153</v>
      </c>
      <c r="AD168" s="69"/>
      <c r="AE168" s="69"/>
      <c r="AF168" s="69"/>
      <c r="AG168" s="69"/>
      <c r="AH168" s="70"/>
      <c r="AI168" s="65" t="str">
        <f>VLOOKUP($A168,入力用!$A$4:$AE$53,31,0)&amp;""</f>
        <v/>
      </c>
    </row>
    <row r="169" spans="1:35" ht="8.25" customHeight="1" x14ac:dyDescent="0.15">
      <c r="A169" s="94"/>
      <c r="B169" s="97"/>
      <c r="C169" s="98"/>
      <c r="D169" s="100"/>
      <c r="E169" s="103"/>
      <c r="F169" s="103"/>
      <c r="G169" s="79"/>
      <c r="H169" s="82"/>
      <c r="I169" s="85"/>
      <c r="J169" s="88"/>
      <c r="K169" s="85"/>
      <c r="L169" s="91"/>
      <c r="M169" s="80"/>
      <c r="N169" s="116"/>
      <c r="O169" s="117"/>
      <c r="P169" s="117"/>
      <c r="Q169" s="117"/>
      <c r="R169" s="117"/>
      <c r="S169" s="123"/>
      <c r="T169" s="124"/>
      <c r="U169" s="124"/>
      <c r="V169" s="124"/>
      <c r="W169" s="125"/>
      <c r="X169" s="124"/>
      <c r="Y169" s="124"/>
      <c r="Z169" s="124"/>
      <c r="AA169" s="124"/>
      <c r="AB169" s="125"/>
      <c r="AC169" s="71"/>
      <c r="AD169" s="142"/>
      <c r="AE169" s="142"/>
      <c r="AF169" s="142"/>
      <c r="AG169" s="142"/>
      <c r="AH169" s="73"/>
      <c r="AI169" s="66"/>
    </row>
    <row r="170" spans="1:35" ht="8.25" customHeight="1" x14ac:dyDescent="0.15">
      <c r="A170" s="94"/>
      <c r="B170" s="107" t="str">
        <f>VLOOKUP($A168,入力用!$A$4:$AD$53,2,0)&amp;" "&amp;VLOOKUP($A168,入力用!$A$4:$AD$53,3,0)&amp;""</f>
        <v xml:space="preserve"> </v>
      </c>
      <c r="C170" s="98"/>
      <c r="D170" s="100"/>
      <c r="E170" s="104"/>
      <c r="F170" s="104"/>
      <c r="G170" s="80"/>
      <c r="H170" s="83"/>
      <c r="I170" s="86"/>
      <c r="J170" s="88"/>
      <c r="K170" s="86"/>
      <c r="L170" s="90" t="str">
        <f>VLOOKUP($A168,入力用!$A$4:$AD$53,24,0)&amp;""</f>
        <v/>
      </c>
      <c r="M170" s="77" t="str">
        <f>VLOOKUP($A168,入力用!$A$4:$AD$53,25,0)&amp;""</f>
        <v/>
      </c>
      <c r="N170" s="116"/>
      <c r="O170" s="117"/>
      <c r="P170" s="117"/>
      <c r="Q170" s="117"/>
      <c r="R170" s="117"/>
      <c r="S170" s="123"/>
      <c r="T170" s="124"/>
      <c r="U170" s="124"/>
      <c r="V170" s="124"/>
      <c r="W170" s="125"/>
      <c r="X170" s="124"/>
      <c r="Y170" s="124"/>
      <c r="Z170" s="124"/>
      <c r="AA170" s="124"/>
      <c r="AB170" s="125"/>
      <c r="AC170" s="139"/>
      <c r="AD170" s="140"/>
      <c r="AE170" s="140"/>
      <c r="AF170" s="140"/>
      <c r="AG170" s="140"/>
      <c r="AH170" s="141"/>
      <c r="AI170" s="66"/>
    </row>
    <row r="171" spans="1:35" ht="8.25" customHeight="1" x14ac:dyDescent="0.15">
      <c r="A171" s="94"/>
      <c r="B171" s="108"/>
      <c r="C171" s="98"/>
      <c r="D171" s="100"/>
      <c r="E171" s="98" t="str">
        <f>IF(入力用!I26="","",VLOOKUP($A168,入力用!$A$4:$AD$53,9,0)&amp;"年")</f>
        <v/>
      </c>
      <c r="F171" s="98" t="str">
        <f ca="1">IF(入力用!K26="","",VLOOKUP($A168,入力用!$A$4:$AD$53,11,0)&amp;"歳")</f>
        <v/>
      </c>
      <c r="G171" s="79" t="str">
        <f>VLOOKUP($A168,入力用!$A$4:$AD$53,15,0)&amp;""</f>
        <v/>
      </c>
      <c r="H171" s="82" t="str">
        <f>VLOOKUP($A168,入力用!$A$4:$AD$53,16,0)&amp;""</f>
        <v/>
      </c>
      <c r="I171" s="112" t="str">
        <f>VLOOKUP($A168,入力用!$A$4:$AD$53,18,0)&amp;""</f>
        <v/>
      </c>
      <c r="J171" s="88"/>
      <c r="K171" s="112" t="str">
        <f>VLOOKUP($A168,入力用!$A$4:$AD$53,21,0)&amp;""</f>
        <v/>
      </c>
      <c r="L171" s="91"/>
      <c r="M171" s="80"/>
      <c r="N171" s="116"/>
      <c r="O171" s="117"/>
      <c r="P171" s="117"/>
      <c r="Q171" s="117"/>
      <c r="R171" s="117"/>
      <c r="S171" s="123"/>
      <c r="T171" s="124"/>
      <c r="U171" s="124"/>
      <c r="V171" s="124"/>
      <c r="W171" s="125"/>
      <c r="X171" s="124"/>
      <c r="Y171" s="124"/>
      <c r="Z171" s="124"/>
      <c r="AA171" s="124"/>
      <c r="AB171" s="125"/>
      <c r="AC171" s="68" t="s">
        <v>153</v>
      </c>
      <c r="AD171" s="69"/>
      <c r="AE171" s="69"/>
      <c r="AF171" s="69"/>
      <c r="AG171" s="69"/>
      <c r="AH171" s="70"/>
      <c r="AI171" s="66"/>
    </row>
    <row r="172" spans="1:35" ht="8.25" customHeight="1" x14ac:dyDescent="0.15">
      <c r="A172" s="94"/>
      <c r="B172" s="108"/>
      <c r="C172" s="98"/>
      <c r="D172" s="100"/>
      <c r="E172" s="98"/>
      <c r="F172" s="98"/>
      <c r="G172" s="79"/>
      <c r="H172" s="82"/>
      <c r="I172" s="112"/>
      <c r="J172" s="88"/>
      <c r="K172" s="112"/>
      <c r="L172" s="90" t="str">
        <f>VLOOKUP($A168,入力用!$A$4:$AD$53,26,0)&amp;""</f>
        <v/>
      </c>
      <c r="M172" s="77" t="str">
        <f>VLOOKUP($A168,入力用!$A$4:$AD$53,27,0)&amp;""</f>
        <v/>
      </c>
      <c r="N172" s="116"/>
      <c r="O172" s="117"/>
      <c r="P172" s="117"/>
      <c r="Q172" s="117"/>
      <c r="R172" s="117"/>
      <c r="S172" s="123"/>
      <c r="T172" s="124"/>
      <c r="U172" s="124"/>
      <c r="V172" s="124"/>
      <c r="W172" s="125"/>
      <c r="X172" s="124"/>
      <c r="Y172" s="124"/>
      <c r="Z172" s="124"/>
      <c r="AA172" s="124"/>
      <c r="AB172" s="125"/>
      <c r="AC172" s="71"/>
      <c r="AD172" s="142"/>
      <c r="AE172" s="142"/>
      <c r="AF172" s="142"/>
      <c r="AG172" s="142"/>
      <c r="AH172" s="73"/>
      <c r="AI172" s="66"/>
    </row>
    <row r="173" spans="1:35" ht="8.25" customHeight="1" x14ac:dyDescent="0.15">
      <c r="A173" s="95"/>
      <c r="B173" s="109"/>
      <c r="C173" s="91"/>
      <c r="D173" s="101"/>
      <c r="E173" s="91"/>
      <c r="F173" s="91"/>
      <c r="G173" s="80"/>
      <c r="H173" s="83"/>
      <c r="I173" s="145"/>
      <c r="J173" s="144"/>
      <c r="K173" s="145"/>
      <c r="L173" s="91"/>
      <c r="M173" s="80"/>
      <c r="N173" s="118"/>
      <c r="O173" s="119"/>
      <c r="P173" s="119"/>
      <c r="Q173" s="119"/>
      <c r="R173" s="119"/>
      <c r="S173" s="126"/>
      <c r="T173" s="127"/>
      <c r="U173" s="127"/>
      <c r="V173" s="127"/>
      <c r="W173" s="128"/>
      <c r="X173" s="127"/>
      <c r="Y173" s="127"/>
      <c r="Z173" s="127"/>
      <c r="AA173" s="127"/>
      <c r="AB173" s="128"/>
      <c r="AC173" s="139"/>
      <c r="AD173" s="140"/>
      <c r="AE173" s="140"/>
      <c r="AF173" s="140"/>
      <c r="AG173" s="140"/>
      <c r="AH173" s="141"/>
      <c r="AI173" s="143"/>
    </row>
    <row r="174" spans="1:35" ht="8.25" customHeight="1" x14ac:dyDescent="0.15">
      <c r="A174" s="93">
        <f>A168+1</f>
        <v>24</v>
      </c>
      <c r="B174" s="96" t="str">
        <f>VLOOKUP($A174,入力用!$A$4:$AD$53,4,0)&amp;" "&amp;VLOOKUP($A174,入力用!$A$4:$AD$53,5,0)&amp;""</f>
        <v xml:space="preserve"> </v>
      </c>
      <c r="C174" s="90" t="str">
        <f>VLOOKUP($A174,入力用!$A$4:$AD$53,6,0)&amp;""</f>
        <v/>
      </c>
      <c r="D174" s="99" t="str">
        <f>VLOOKUP($A174,入力用!$A$4:$AD$53,7,0)&amp;""</f>
        <v/>
      </c>
      <c r="E174" s="102" t="str">
        <f>IF(入力用!H27="","",VLOOKUP($A174,入力用!$A$4:$AD$53,8,0))</f>
        <v/>
      </c>
      <c r="F174" s="102" t="str">
        <f>IF(入力用!J27="","",VLOOKUP($A174,入力用!$A$4:$AD$53,10,0))</f>
        <v/>
      </c>
      <c r="G174" s="77" t="str">
        <f>VLOOKUP($A174,入力用!$A$4:$AD$53,12,0)&amp;VLOOKUP($A174,入力用!$A$4:$AD$53,13,0)&amp;""</f>
        <v/>
      </c>
      <c r="H174" s="81" t="str">
        <f>VLOOKUP($A174,入力用!$A$4:$AD$53,14,0)&amp;""</f>
        <v/>
      </c>
      <c r="I174" s="84" t="str">
        <f>IF(入力用!Q27="","",VLOOKUP($A174,入力用!$A$4:$AD$53,17,0))</f>
        <v/>
      </c>
      <c r="J174" s="87" t="str">
        <f>VLOOKUP($A174,入力用!$A$4:$AD$53,19,0)&amp;""</f>
        <v/>
      </c>
      <c r="K174" s="84" t="str">
        <f>IF(入力用!T27="","",VLOOKUP($A174,入力用!$A$4:$AD$53,20,0))</f>
        <v/>
      </c>
      <c r="L174" s="90" t="str">
        <f>VLOOKUP($A174,入力用!$A$4:$AD$53,22,0)&amp;""</f>
        <v/>
      </c>
      <c r="M174" s="77" t="str">
        <f>VLOOKUP($A174,入力用!$A$4:$AD$53,23,0)&amp;""</f>
        <v/>
      </c>
      <c r="N174" s="114" t="str">
        <f>VLOOKUP($A174,入力用!$A$4:$AD$53,28,0)&amp;""</f>
        <v/>
      </c>
      <c r="O174" s="115"/>
      <c r="P174" s="115"/>
      <c r="Q174" s="115"/>
      <c r="R174" s="115"/>
      <c r="S174" s="120" t="str">
        <f>VLOOKUP($A174,入力用!$A$4:$AD$53,29,0)&amp;""</f>
        <v/>
      </c>
      <c r="T174" s="121"/>
      <c r="U174" s="121"/>
      <c r="V174" s="121"/>
      <c r="W174" s="122"/>
      <c r="X174" s="121" t="str">
        <f>VLOOKUP($A174,入力用!$A$4:$AD$53,30,0)&amp;""</f>
        <v/>
      </c>
      <c r="Y174" s="121"/>
      <c r="Z174" s="121"/>
      <c r="AA174" s="121"/>
      <c r="AB174" s="122"/>
      <c r="AC174" s="68" t="s">
        <v>153</v>
      </c>
      <c r="AD174" s="69"/>
      <c r="AE174" s="69"/>
      <c r="AF174" s="69"/>
      <c r="AG174" s="69"/>
      <c r="AH174" s="70"/>
      <c r="AI174" s="65" t="str">
        <f>VLOOKUP($A174,入力用!$A$4:$AE$53,31,0)&amp;""</f>
        <v/>
      </c>
    </row>
    <row r="175" spans="1:35" ht="8.25" customHeight="1" x14ac:dyDescent="0.15">
      <c r="A175" s="94"/>
      <c r="B175" s="97"/>
      <c r="C175" s="98"/>
      <c r="D175" s="100"/>
      <c r="E175" s="103"/>
      <c r="F175" s="103"/>
      <c r="G175" s="79"/>
      <c r="H175" s="82"/>
      <c r="I175" s="85"/>
      <c r="J175" s="88"/>
      <c r="K175" s="85"/>
      <c r="L175" s="91"/>
      <c r="M175" s="80"/>
      <c r="N175" s="116"/>
      <c r="O175" s="117"/>
      <c r="P175" s="117"/>
      <c r="Q175" s="117"/>
      <c r="R175" s="117"/>
      <c r="S175" s="123"/>
      <c r="T175" s="124"/>
      <c r="U175" s="124"/>
      <c r="V175" s="124"/>
      <c r="W175" s="125"/>
      <c r="X175" s="124"/>
      <c r="Y175" s="124"/>
      <c r="Z175" s="124"/>
      <c r="AA175" s="124"/>
      <c r="AB175" s="125"/>
      <c r="AC175" s="71"/>
      <c r="AD175" s="142"/>
      <c r="AE175" s="142"/>
      <c r="AF175" s="142"/>
      <c r="AG175" s="142"/>
      <c r="AH175" s="73"/>
      <c r="AI175" s="66"/>
    </row>
    <row r="176" spans="1:35" ht="8.25" customHeight="1" x14ac:dyDescent="0.15">
      <c r="A176" s="94"/>
      <c r="B176" s="107" t="str">
        <f>VLOOKUP($A174,入力用!$A$4:$AD$53,2,0)&amp;" "&amp;VLOOKUP($A174,入力用!$A$4:$AD$53,3,0)&amp;""</f>
        <v xml:space="preserve"> </v>
      </c>
      <c r="C176" s="98"/>
      <c r="D176" s="100"/>
      <c r="E176" s="104"/>
      <c r="F176" s="104"/>
      <c r="G176" s="80"/>
      <c r="H176" s="83"/>
      <c r="I176" s="86"/>
      <c r="J176" s="88"/>
      <c r="K176" s="86"/>
      <c r="L176" s="90" t="str">
        <f>VLOOKUP($A174,入力用!$A$4:$AD$53,24,0)&amp;""</f>
        <v/>
      </c>
      <c r="M176" s="77" t="str">
        <f>VLOOKUP($A174,入力用!$A$4:$AD$53,25,0)&amp;""</f>
        <v/>
      </c>
      <c r="N176" s="116"/>
      <c r="O176" s="117"/>
      <c r="P176" s="117"/>
      <c r="Q176" s="117"/>
      <c r="R176" s="117"/>
      <c r="S176" s="123"/>
      <c r="T176" s="124"/>
      <c r="U176" s="124"/>
      <c r="V176" s="124"/>
      <c r="W176" s="125"/>
      <c r="X176" s="124"/>
      <c r="Y176" s="124"/>
      <c r="Z176" s="124"/>
      <c r="AA176" s="124"/>
      <c r="AB176" s="125"/>
      <c r="AC176" s="139"/>
      <c r="AD176" s="140"/>
      <c r="AE176" s="140"/>
      <c r="AF176" s="140"/>
      <c r="AG176" s="140"/>
      <c r="AH176" s="141"/>
      <c r="AI176" s="66"/>
    </row>
    <row r="177" spans="1:35" ht="8.25" customHeight="1" x14ac:dyDescent="0.15">
      <c r="A177" s="94"/>
      <c r="B177" s="108"/>
      <c r="C177" s="98"/>
      <c r="D177" s="100"/>
      <c r="E177" s="98" t="str">
        <f>IF(入力用!I27="","",VLOOKUP($A174,入力用!$A$4:$AD$53,9,0)&amp;"年")</f>
        <v/>
      </c>
      <c r="F177" s="98" t="str">
        <f ca="1">IF(入力用!K27="","",VLOOKUP($A174,入力用!$A$4:$AD$53,11,0)&amp;"歳")</f>
        <v/>
      </c>
      <c r="G177" s="79" t="str">
        <f>VLOOKUP($A174,入力用!$A$4:$AD$53,15,0)&amp;""</f>
        <v/>
      </c>
      <c r="H177" s="82" t="str">
        <f>VLOOKUP($A174,入力用!$A$4:$AD$53,16,0)&amp;""</f>
        <v/>
      </c>
      <c r="I177" s="112" t="str">
        <f>VLOOKUP($A174,入力用!$A$4:$AD$53,18,0)&amp;""</f>
        <v/>
      </c>
      <c r="J177" s="88"/>
      <c r="K177" s="112" t="str">
        <f>VLOOKUP($A174,入力用!$A$4:$AD$53,21,0)&amp;""</f>
        <v/>
      </c>
      <c r="L177" s="91"/>
      <c r="M177" s="80"/>
      <c r="N177" s="116"/>
      <c r="O177" s="117"/>
      <c r="P177" s="117"/>
      <c r="Q177" s="117"/>
      <c r="R177" s="117"/>
      <c r="S177" s="123"/>
      <c r="T177" s="124"/>
      <c r="U177" s="124"/>
      <c r="V177" s="124"/>
      <c r="W177" s="125"/>
      <c r="X177" s="124"/>
      <c r="Y177" s="124"/>
      <c r="Z177" s="124"/>
      <c r="AA177" s="124"/>
      <c r="AB177" s="125"/>
      <c r="AC177" s="68" t="s">
        <v>153</v>
      </c>
      <c r="AD177" s="69"/>
      <c r="AE177" s="69"/>
      <c r="AF177" s="69"/>
      <c r="AG177" s="69"/>
      <c r="AH177" s="70"/>
      <c r="AI177" s="66"/>
    </row>
    <row r="178" spans="1:35" ht="8.25" customHeight="1" x14ac:dyDescent="0.15">
      <c r="A178" s="94"/>
      <c r="B178" s="108"/>
      <c r="C178" s="98"/>
      <c r="D178" s="100"/>
      <c r="E178" s="98"/>
      <c r="F178" s="98"/>
      <c r="G178" s="79"/>
      <c r="H178" s="82"/>
      <c r="I178" s="112"/>
      <c r="J178" s="88"/>
      <c r="K178" s="112"/>
      <c r="L178" s="90" t="str">
        <f>VLOOKUP($A174,入力用!$A$4:$AD$53,26,0)&amp;""</f>
        <v/>
      </c>
      <c r="M178" s="77" t="str">
        <f>VLOOKUP($A174,入力用!$A$4:$AD$53,27,0)&amp;""</f>
        <v/>
      </c>
      <c r="N178" s="116"/>
      <c r="O178" s="117"/>
      <c r="P178" s="117"/>
      <c r="Q178" s="117"/>
      <c r="R178" s="117"/>
      <c r="S178" s="123"/>
      <c r="T178" s="124"/>
      <c r="U178" s="124"/>
      <c r="V178" s="124"/>
      <c r="W178" s="125"/>
      <c r="X178" s="124"/>
      <c r="Y178" s="124"/>
      <c r="Z178" s="124"/>
      <c r="AA178" s="124"/>
      <c r="AB178" s="125"/>
      <c r="AC178" s="71"/>
      <c r="AD178" s="142"/>
      <c r="AE178" s="142"/>
      <c r="AF178" s="142"/>
      <c r="AG178" s="142"/>
      <c r="AH178" s="73"/>
      <c r="AI178" s="66"/>
    </row>
    <row r="179" spans="1:35" ht="8.25" customHeight="1" x14ac:dyDescent="0.15">
      <c r="A179" s="95"/>
      <c r="B179" s="109"/>
      <c r="C179" s="91"/>
      <c r="D179" s="101"/>
      <c r="E179" s="91"/>
      <c r="F179" s="91"/>
      <c r="G179" s="80"/>
      <c r="H179" s="83"/>
      <c r="I179" s="145"/>
      <c r="J179" s="144"/>
      <c r="K179" s="145"/>
      <c r="L179" s="91"/>
      <c r="M179" s="80"/>
      <c r="N179" s="118"/>
      <c r="O179" s="119"/>
      <c r="P179" s="119"/>
      <c r="Q179" s="119"/>
      <c r="R179" s="119"/>
      <c r="S179" s="126"/>
      <c r="T179" s="127"/>
      <c r="U179" s="127"/>
      <c r="V179" s="127"/>
      <c r="W179" s="128"/>
      <c r="X179" s="127"/>
      <c r="Y179" s="127"/>
      <c r="Z179" s="127"/>
      <c r="AA179" s="127"/>
      <c r="AB179" s="128"/>
      <c r="AC179" s="139"/>
      <c r="AD179" s="140"/>
      <c r="AE179" s="140"/>
      <c r="AF179" s="140"/>
      <c r="AG179" s="140"/>
      <c r="AH179" s="141"/>
      <c r="AI179" s="143"/>
    </row>
    <row r="180" spans="1:35" ht="8.25" customHeight="1" x14ac:dyDescent="0.15">
      <c r="A180" s="93">
        <f>A174+1</f>
        <v>25</v>
      </c>
      <c r="B180" s="96" t="str">
        <f>VLOOKUP($A180,入力用!$A$4:$AD$53,4,0)&amp;" "&amp;VLOOKUP($A180,入力用!$A$4:$AD$53,5,0)&amp;""</f>
        <v xml:space="preserve"> </v>
      </c>
      <c r="C180" s="90" t="str">
        <f>VLOOKUP($A180,入力用!$A$4:$AD$53,6,0)&amp;""</f>
        <v/>
      </c>
      <c r="D180" s="99" t="str">
        <f>VLOOKUP($A180,入力用!$A$4:$AD$53,7,0)&amp;""</f>
        <v/>
      </c>
      <c r="E180" s="102" t="str">
        <f>IF(入力用!H28="","",VLOOKUP($A180,入力用!$A$4:$AD$53,8,0))</f>
        <v/>
      </c>
      <c r="F180" s="102" t="str">
        <f>IF(入力用!J28="","",VLOOKUP($A180,入力用!$A$4:$AD$53,10,0))</f>
        <v/>
      </c>
      <c r="G180" s="77" t="str">
        <f>VLOOKUP($A180,入力用!$A$4:$AD$53,12,0)&amp;VLOOKUP($A180,入力用!$A$4:$AD$53,13,0)&amp;""</f>
        <v/>
      </c>
      <c r="H180" s="81" t="str">
        <f>VLOOKUP($A180,入力用!$A$4:$AD$53,14,0)&amp;""</f>
        <v/>
      </c>
      <c r="I180" s="84" t="str">
        <f>IF(入力用!Q28="","",VLOOKUP($A180,入力用!$A$4:$AD$53,17,0))</f>
        <v/>
      </c>
      <c r="J180" s="87" t="str">
        <f>VLOOKUP($A180,入力用!$A$4:$AD$53,19,0)&amp;""</f>
        <v/>
      </c>
      <c r="K180" s="84" t="str">
        <f>IF(入力用!T28="","",VLOOKUP($A180,入力用!$A$4:$AD$53,20,0))</f>
        <v/>
      </c>
      <c r="L180" s="90" t="str">
        <f>VLOOKUP($A180,入力用!$A$4:$AD$53,22,0)&amp;""</f>
        <v/>
      </c>
      <c r="M180" s="77" t="str">
        <f>VLOOKUP($A180,入力用!$A$4:$AD$53,23,0)&amp;""</f>
        <v/>
      </c>
      <c r="N180" s="114" t="str">
        <f>VLOOKUP($A180,入力用!$A$4:$AD$53,28,0)&amp;""</f>
        <v/>
      </c>
      <c r="O180" s="115"/>
      <c r="P180" s="115"/>
      <c r="Q180" s="115"/>
      <c r="R180" s="115"/>
      <c r="S180" s="120" t="str">
        <f>VLOOKUP($A180,入力用!$A$4:$AD$53,29,0)&amp;""</f>
        <v/>
      </c>
      <c r="T180" s="121"/>
      <c r="U180" s="121"/>
      <c r="V180" s="121"/>
      <c r="W180" s="122"/>
      <c r="X180" s="121" t="str">
        <f>VLOOKUP($A180,入力用!$A$4:$AD$53,30,0)&amp;""</f>
        <v/>
      </c>
      <c r="Y180" s="121"/>
      <c r="Z180" s="121"/>
      <c r="AA180" s="121"/>
      <c r="AB180" s="122"/>
      <c r="AC180" s="68" t="s">
        <v>153</v>
      </c>
      <c r="AD180" s="69"/>
      <c r="AE180" s="69"/>
      <c r="AF180" s="69"/>
      <c r="AG180" s="69"/>
      <c r="AH180" s="70"/>
      <c r="AI180" s="65" t="str">
        <f>VLOOKUP($A180,入力用!$A$4:$AE$53,31,0)&amp;""</f>
        <v/>
      </c>
    </row>
    <row r="181" spans="1:35" ht="8.25" customHeight="1" x14ac:dyDescent="0.15">
      <c r="A181" s="94"/>
      <c r="B181" s="97"/>
      <c r="C181" s="98"/>
      <c r="D181" s="100"/>
      <c r="E181" s="103"/>
      <c r="F181" s="103"/>
      <c r="G181" s="79"/>
      <c r="H181" s="82"/>
      <c r="I181" s="85"/>
      <c r="J181" s="88"/>
      <c r="K181" s="85"/>
      <c r="L181" s="91"/>
      <c r="M181" s="80"/>
      <c r="N181" s="116"/>
      <c r="O181" s="117"/>
      <c r="P181" s="117"/>
      <c r="Q181" s="117"/>
      <c r="R181" s="117"/>
      <c r="S181" s="123"/>
      <c r="T181" s="124"/>
      <c r="U181" s="124"/>
      <c r="V181" s="124"/>
      <c r="W181" s="125"/>
      <c r="X181" s="124"/>
      <c r="Y181" s="124"/>
      <c r="Z181" s="124"/>
      <c r="AA181" s="124"/>
      <c r="AB181" s="125"/>
      <c r="AC181" s="71"/>
      <c r="AD181" s="142"/>
      <c r="AE181" s="142"/>
      <c r="AF181" s="142"/>
      <c r="AG181" s="142"/>
      <c r="AH181" s="73"/>
      <c r="AI181" s="66"/>
    </row>
    <row r="182" spans="1:35" ht="8.25" customHeight="1" x14ac:dyDescent="0.15">
      <c r="A182" s="94"/>
      <c r="B182" s="107" t="str">
        <f>VLOOKUP($A180,入力用!$A$4:$AD$53,2,0)&amp;" "&amp;VLOOKUP($A180,入力用!$A$4:$AD$53,3,0)&amp;""</f>
        <v xml:space="preserve"> </v>
      </c>
      <c r="C182" s="98"/>
      <c r="D182" s="100"/>
      <c r="E182" s="104"/>
      <c r="F182" s="104"/>
      <c r="G182" s="80"/>
      <c r="H182" s="83"/>
      <c r="I182" s="86"/>
      <c r="J182" s="88"/>
      <c r="K182" s="86"/>
      <c r="L182" s="90" t="str">
        <f>VLOOKUP($A180,入力用!$A$4:$AD$53,24,0)&amp;""</f>
        <v/>
      </c>
      <c r="M182" s="77" t="str">
        <f>VLOOKUP($A180,入力用!$A$4:$AD$53,25,0)&amp;""</f>
        <v/>
      </c>
      <c r="N182" s="116"/>
      <c r="O182" s="117"/>
      <c r="P182" s="117"/>
      <c r="Q182" s="117"/>
      <c r="R182" s="117"/>
      <c r="S182" s="123"/>
      <c r="T182" s="124"/>
      <c r="U182" s="124"/>
      <c r="V182" s="124"/>
      <c r="W182" s="125"/>
      <c r="X182" s="124"/>
      <c r="Y182" s="124"/>
      <c r="Z182" s="124"/>
      <c r="AA182" s="124"/>
      <c r="AB182" s="125"/>
      <c r="AC182" s="139"/>
      <c r="AD182" s="140"/>
      <c r="AE182" s="140"/>
      <c r="AF182" s="140"/>
      <c r="AG182" s="140"/>
      <c r="AH182" s="141"/>
      <c r="AI182" s="66"/>
    </row>
    <row r="183" spans="1:35" ht="8.25" customHeight="1" x14ac:dyDescent="0.15">
      <c r="A183" s="94"/>
      <c r="B183" s="108"/>
      <c r="C183" s="98"/>
      <c r="D183" s="100"/>
      <c r="E183" s="98" t="str">
        <f>IF(入力用!I28="","",VLOOKUP($A180,入力用!$A$4:$AD$53,9,0)&amp;"年")</f>
        <v/>
      </c>
      <c r="F183" s="98" t="str">
        <f ca="1">IF(入力用!K28="","",VLOOKUP($A180,入力用!$A$4:$AD$53,11,0)&amp;"歳")</f>
        <v/>
      </c>
      <c r="G183" s="79" t="str">
        <f>VLOOKUP($A180,入力用!$A$4:$AD$53,15,0)&amp;""</f>
        <v/>
      </c>
      <c r="H183" s="82" t="str">
        <f>VLOOKUP($A180,入力用!$A$4:$AD$53,16,0)&amp;""</f>
        <v/>
      </c>
      <c r="I183" s="112" t="str">
        <f>VLOOKUP($A180,入力用!$A$4:$AD$53,18,0)&amp;""</f>
        <v/>
      </c>
      <c r="J183" s="88"/>
      <c r="K183" s="112" t="str">
        <f>VLOOKUP($A180,入力用!$A$4:$AD$53,21,0)&amp;""</f>
        <v/>
      </c>
      <c r="L183" s="91"/>
      <c r="M183" s="80"/>
      <c r="N183" s="116"/>
      <c r="O183" s="117"/>
      <c r="P183" s="117"/>
      <c r="Q183" s="117"/>
      <c r="R183" s="117"/>
      <c r="S183" s="123"/>
      <c r="T183" s="124"/>
      <c r="U183" s="124"/>
      <c r="V183" s="124"/>
      <c r="W183" s="125"/>
      <c r="X183" s="124"/>
      <c r="Y183" s="124"/>
      <c r="Z183" s="124"/>
      <c r="AA183" s="124"/>
      <c r="AB183" s="125"/>
      <c r="AC183" s="68" t="s">
        <v>153</v>
      </c>
      <c r="AD183" s="69"/>
      <c r="AE183" s="69"/>
      <c r="AF183" s="69"/>
      <c r="AG183" s="69"/>
      <c r="AH183" s="70"/>
      <c r="AI183" s="66"/>
    </row>
    <row r="184" spans="1:35" ht="8.25" customHeight="1" x14ac:dyDescent="0.15">
      <c r="A184" s="94"/>
      <c r="B184" s="108"/>
      <c r="C184" s="98"/>
      <c r="D184" s="100"/>
      <c r="E184" s="98"/>
      <c r="F184" s="98"/>
      <c r="G184" s="79"/>
      <c r="H184" s="82"/>
      <c r="I184" s="112"/>
      <c r="J184" s="88"/>
      <c r="K184" s="112"/>
      <c r="L184" s="90" t="str">
        <f>VLOOKUP($A180,入力用!$A$4:$AD$53,26,0)&amp;""</f>
        <v/>
      </c>
      <c r="M184" s="77" t="str">
        <f>VLOOKUP($A180,入力用!$A$4:$AD$53,27,0)&amp;""</f>
        <v/>
      </c>
      <c r="N184" s="116"/>
      <c r="O184" s="117"/>
      <c r="P184" s="117"/>
      <c r="Q184" s="117"/>
      <c r="R184" s="117"/>
      <c r="S184" s="123"/>
      <c r="T184" s="124"/>
      <c r="U184" s="124"/>
      <c r="V184" s="124"/>
      <c r="W184" s="125"/>
      <c r="X184" s="124"/>
      <c r="Y184" s="124"/>
      <c r="Z184" s="124"/>
      <c r="AA184" s="124"/>
      <c r="AB184" s="125"/>
      <c r="AC184" s="71"/>
      <c r="AD184" s="142"/>
      <c r="AE184" s="142"/>
      <c r="AF184" s="142"/>
      <c r="AG184" s="142"/>
      <c r="AH184" s="73"/>
      <c r="AI184" s="66"/>
    </row>
    <row r="185" spans="1:35" ht="8.25" customHeight="1" x14ac:dyDescent="0.15">
      <c r="A185" s="95"/>
      <c r="B185" s="109"/>
      <c r="C185" s="91"/>
      <c r="D185" s="101"/>
      <c r="E185" s="91"/>
      <c r="F185" s="91"/>
      <c r="G185" s="80"/>
      <c r="H185" s="83"/>
      <c r="I185" s="145"/>
      <c r="J185" s="144"/>
      <c r="K185" s="145"/>
      <c r="L185" s="91"/>
      <c r="M185" s="80"/>
      <c r="N185" s="118"/>
      <c r="O185" s="119"/>
      <c r="P185" s="119"/>
      <c r="Q185" s="119"/>
      <c r="R185" s="119"/>
      <c r="S185" s="126"/>
      <c r="T185" s="127"/>
      <c r="U185" s="127"/>
      <c r="V185" s="127"/>
      <c r="W185" s="128"/>
      <c r="X185" s="127"/>
      <c r="Y185" s="127"/>
      <c r="Z185" s="127"/>
      <c r="AA185" s="127"/>
      <c r="AB185" s="128"/>
      <c r="AC185" s="139"/>
      <c r="AD185" s="140"/>
      <c r="AE185" s="140"/>
      <c r="AF185" s="140"/>
      <c r="AG185" s="140"/>
      <c r="AH185" s="141"/>
      <c r="AI185" s="143"/>
    </row>
    <row r="186" spans="1:35" ht="8.25" customHeight="1" x14ac:dyDescent="0.15">
      <c r="A186" s="93">
        <f>A180+1</f>
        <v>26</v>
      </c>
      <c r="B186" s="96" t="str">
        <f>VLOOKUP($A186,入力用!$A$4:$AD$53,4,0)&amp;" "&amp;VLOOKUP($A186,入力用!$A$4:$AD$53,5,0)&amp;""</f>
        <v xml:space="preserve"> </v>
      </c>
      <c r="C186" s="90" t="str">
        <f>VLOOKUP($A186,入力用!$A$4:$AD$53,6,0)&amp;""</f>
        <v/>
      </c>
      <c r="D186" s="99" t="str">
        <f>VLOOKUP($A186,入力用!$A$4:$AD$53,7,0)&amp;""</f>
        <v/>
      </c>
      <c r="E186" s="102" t="str">
        <f>IF(入力用!H29="","",VLOOKUP($A186,入力用!$A$4:$AD$53,8,0))</f>
        <v/>
      </c>
      <c r="F186" s="102" t="str">
        <f>IF(入力用!J29="","",VLOOKUP($A186,入力用!$A$4:$AD$53,10,0))</f>
        <v/>
      </c>
      <c r="G186" s="77" t="str">
        <f>VLOOKUP($A186,入力用!$A$4:$AD$53,12,0)&amp;VLOOKUP($A186,入力用!$A$4:$AD$53,13,0)&amp;""</f>
        <v/>
      </c>
      <c r="H186" s="81" t="str">
        <f>VLOOKUP($A186,入力用!$A$4:$AD$53,14,0)&amp;""</f>
        <v/>
      </c>
      <c r="I186" s="84" t="str">
        <f>IF(入力用!Q29="","",VLOOKUP($A186,入力用!$A$4:$AD$53,17,0))</f>
        <v/>
      </c>
      <c r="J186" s="87" t="str">
        <f>VLOOKUP($A186,入力用!$A$4:$AD$53,19,0)&amp;""</f>
        <v/>
      </c>
      <c r="K186" s="84" t="str">
        <f>IF(入力用!T29="","",VLOOKUP($A186,入力用!$A$4:$AD$53,20,0))</f>
        <v/>
      </c>
      <c r="L186" s="90" t="str">
        <f>VLOOKUP($A186,入力用!$A$4:$AD$53,22,0)&amp;""</f>
        <v/>
      </c>
      <c r="M186" s="77" t="str">
        <f>VLOOKUP($A186,入力用!$A$4:$AD$53,23,0)&amp;""</f>
        <v/>
      </c>
      <c r="N186" s="114" t="str">
        <f>VLOOKUP($A186,入力用!$A$4:$AD$53,28,0)&amp;""</f>
        <v/>
      </c>
      <c r="O186" s="115"/>
      <c r="P186" s="115"/>
      <c r="Q186" s="115"/>
      <c r="R186" s="115"/>
      <c r="S186" s="120" t="str">
        <f>VLOOKUP($A186,入力用!$A$4:$AD$53,29,0)&amp;""</f>
        <v/>
      </c>
      <c r="T186" s="121"/>
      <c r="U186" s="121"/>
      <c r="V186" s="121"/>
      <c r="W186" s="122"/>
      <c r="X186" s="121" t="str">
        <f>VLOOKUP($A186,入力用!$A$4:$AD$53,30,0)&amp;""</f>
        <v/>
      </c>
      <c r="Y186" s="121"/>
      <c r="Z186" s="121"/>
      <c r="AA186" s="121"/>
      <c r="AB186" s="122"/>
      <c r="AC186" s="68" t="s">
        <v>153</v>
      </c>
      <c r="AD186" s="69"/>
      <c r="AE186" s="69"/>
      <c r="AF186" s="69"/>
      <c r="AG186" s="69"/>
      <c r="AH186" s="70"/>
      <c r="AI186" s="65" t="str">
        <f>VLOOKUP($A186,入力用!$A$4:$AE$53,31,0)&amp;""</f>
        <v/>
      </c>
    </row>
    <row r="187" spans="1:35" ht="8.25" customHeight="1" x14ac:dyDescent="0.15">
      <c r="A187" s="94"/>
      <c r="B187" s="97"/>
      <c r="C187" s="98"/>
      <c r="D187" s="100"/>
      <c r="E187" s="103"/>
      <c r="F187" s="103"/>
      <c r="G187" s="79"/>
      <c r="H187" s="82"/>
      <c r="I187" s="85"/>
      <c r="J187" s="88"/>
      <c r="K187" s="85"/>
      <c r="L187" s="91"/>
      <c r="M187" s="80"/>
      <c r="N187" s="116"/>
      <c r="O187" s="117"/>
      <c r="P187" s="117"/>
      <c r="Q187" s="117"/>
      <c r="R187" s="117"/>
      <c r="S187" s="123"/>
      <c r="T187" s="124"/>
      <c r="U187" s="124"/>
      <c r="V187" s="124"/>
      <c r="W187" s="125"/>
      <c r="X187" s="124"/>
      <c r="Y187" s="124"/>
      <c r="Z187" s="124"/>
      <c r="AA187" s="124"/>
      <c r="AB187" s="125"/>
      <c r="AC187" s="71"/>
      <c r="AD187" s="142"/>
      <c r="AE187" s="142"/>
      <c r="AF187" s="142"/>
      <c r="AG187" s="142"/>
      <c r="AH187" s="73"/>
      <c r="AI187" s="66"/>
    </row>
    <row r="188" spans="1:35" ht="8.25" customHeight="1" x14ac:dyDescent="0.15">
      <c r="A188" s="94"/>
      <c r="B188" s="107" t="str">
        <f>VLOOKUP($A186,入力用!$A$4:$AD$53,2,0)&amp;" "&amp;VLOOKUP($A186,入力用!$A$4:$AD$53,3,0)&amp;""</f>
        <v xml:space="preserve"> </v>
      </c>
      <c r="C188" s="98"/>
      <c r="D188" s="100"/>
      <c r="E188" s="104"/>
      <c r="F188" s="104"/>
      <c r="G188" s="80"/>
      <c r="H188" s="83"/>
      <c r="I188" s="86"/>
      <c r="J188" s="88"/>
      <c r="K188" s="86"/>
      <c r="L188" s="90" t="str">
        <f>VLOOKUP($A186,入力用!$A$4:$AD$53,24,0)&amp;""</f>
        <v/>
      </c>
      <c r="M188" s="77" t="str">
        <f>VLOOKUP($A186,入力用!$A$4:$AD$53,25,0)&amp;""</f>
        <v/>
      </c>
      <c r="N188" s="116"/>
      <c r="O188" s="117"/>
      <c r="P188" s="117"/>
      <c r="Q188" s="117"/>
      <c r="R188" s="117"/>
      <c r="S188" s="123"/>
      <c r="T188" s="124"/>
      <c r="U188" s="124"/>
      <c r="V188" s="124"/>
      <c r="W188" s="125"/>
      <c r="X188" s="124"/>
      <c r="Y188" s="124"/>
      <c r="Z188" s="124"/>
      <c r="AA188" s="124"/>
      <c r="AB188" s="125"/>
      <c r="AC188" s="139"/>
      <c r="AD188" s="140"/>
      <c r="AE188" s="140"/>
      <c r="AF188" s="140"/>
      <c r="AG188" s="140"/>
      <c r="AH188" s="141"/>
      <c r="AI188" s="66"/>
    </row>
    <row r="189" spans="1:35" ht="8.25" customHeight="1" x14ac:dyDescent="0.15">
      <c r="A189" s="94"/>
      <c r="B189" s="108"/>
      <c r="C189" s="98"/>
      <c r="D189" s="100"/>
      <c r="E189" s="98" t="str">
        <f>IF(入力用!I29="","",VLOOKUP($A186,入力用!$A$4:$AD$53,9,0)&amp;"年")</f>
        <v/>
      </c>
      <c r="F189" s="98" t="str">
        <f ca="1">IF(入力用!K29="","",VLOOKUP($A186,入力用!$A$4:$AD$53,11,0)&amp;"歳")</f>
        <v/>
      </c>
      <c r="G189" s="79" t="str">
        <f>VLOOKUP($A186,入力用!$A$4:$AD$53,15,0)&amp;""</f>
        <v/>
      </c>
      <c r="H189" s="82" t="str">
        <f>VLOOKUP($A186,入力用!$A$4:$AD$53,16,0)&amp;""</f>
        <v/>
      </c>
      <c r="I189" s="112" t="str">
        <f>VLOOKUP($A186,入力用!$A$4:$AD$53,18,0)&amp;""</f>
        <v/>
      </c>
      <c r="J189" s="88"/>
      <c r="K189" s="112" t="str">
        <f>VLOOKUP($A186,入力用!$A$4:$AD$53,21,0)&amp;""</f>
        <v/>
      </c>
      <c r="L189" s="91"/>
      <c r="M189" s="80"/>
      <c r="N189" s="116"/>
      <c r="O189" s="117"/>
      <c r="P189" s="117"/>
      <c r="Q189" s="117"/>
      <c r="R189" s="117"/>
      <c r="S189" s="123"/>
      <c r="T189" s="124"/>
      <c r="U189" s="124"/>
      <c r="V189" s="124"/>
      <c r="W189" s="125"/>
      <c r="X189" s="124"/>
      <c r="Y189" s="124"/>
      <c r="Z189" s="124"/>
      <c r="AA189" s="124"/>
      <c r="AB189" s="125"/>
      <c r="AC189" s="68" t="s">
        <v>153</v>
      </c>
      <c r="AD189" s="69"/>
      <c r="AE189" s="69"/>
      <c r="AF189" s="69"/>
      <c r="AG189" s="69"/>
      <c r="AH189" s="70"/>
      <c r="AI189" s="66"/>
    </row>
    <row r="190" spans="1:35" ht="8.25" customHeight="1" x14ac:dyDescent="0.15">
      <c r="A190" s="94"/>
      <c r="B190" s="108"/>
      <c r="C190" s="98"/>
      <c r="D190" s="100"/>
      <c r="E190" s="98"/>
      <c r="F190" s="98"/>
      <c r="G190" s="79"/>
      <c r="H190" s="82"/>
      <c r="I190" s="112"/>
      <c r="J190" s="88"/>
      <c r="K190" s="112"/>
      <c r="L190" s="90" t="str">
        <f>VLOOKUP($A186,入力用!$A$4:$AD$53,26,0)&amp;""</f>
        <v/>
      </c>
      <c r="M190" s="77" t="str">
        <f>VLOOKUP($A186,入力用!$A$4:$AD$53,27,0)&amp;""</f>
        <v/>
      </c>
      <c r="N190" s="116"/>
      <c r="O190" s="117"/>
      <c r="P190" s="117"/>
      <c r="Q190" s="117"/>
      <c r="R190" s="117"/>
      <c r="S190" s="123"/>
      <c r="T190" s="124"/>
      <c r="U190" s="124"/>
      <c r="V190" s="124"/>
      <c r="W190" s="125"/>
      <c r="X190" s="124"/>
      <c r="Y190" s="124"/>
      <c r="Z190" s="124"/>
      <c r="AA190" s="124"/>
      <c r="AB190" s="125"/>
      <c r="AC190" s="71"/>
      <c r="AD190" s="142"/>
      <c r="AE190" s="142"/>
      <c r="AF190" s="142"/>
      <c r="AG190" s="142"/>
      <c r="AH190" s="73"/>
      <c r="AI190" s="66"/>
    </row>
    <row r="191" spans="1:35" ht="8.25" customHeight="1" x14ac:dyDescent="0.15">
      <c r="A191" s="95"/>
      <c r="B191" s="109"/>
      <c r="C191" s="91"/>
      <c r="D191" s="101"/>
      <c r="E191" s="91"/>
      <c r="F191" s="91"/>
      <c r="G191" s="80"/>
      <c r="H191" s="83"/>
      <c r="I191" s="145"/>
      <c r="J191" s="144"/>
      <c r="K191" s="145"/>
      <c r="L191" s="91"/>
      <c r="M191" s="80"/>
      <c r="N191" s="118"/>
      <c r="O191" s="119"/>
      <c r="P191" s="119"/>
      <c r="Q191" s="119"/>
      <c r="R191" s="119"/>
      <c r="S191" s="126"/>
      <c r="T191" s="127"/>
      <c r="U191" s="127"/>
      <c r="V191" s="127"/>
      <c r="W191" s="128"/>
      <c r="X191" s="127"/>
      <c r="Y191" s="127"/>
      <c r="Z191" s="127"/>
      <c r="AA191" s="127"/>
      <c r="AB191" s="128"/>
      <c r="AC191" s="139"/>
      <c r="AD191" s="140"/>
      <c r="AE191" s="140"/>
      <c r="AF191" s="140"/>
      <c r="AG191" s="140"/>
      <c r="AH191" s="141"/>
      <c r="AI191" s="143"/>
    </row>
    <row r="192" spans="1:35" ht="8.25" customHeight="1" x14ac:dyDescent="0.15">
      <c r="A192" s="93">
        <f>A186+1</f>
        <v>27</v>
      </c>
      <c r="B192" s="96" t="str">
        <f>VLOOKUP($A192,入力用!$A$4:$AD$53,4,0)&amp;" "&amp;VLOOKUP($A192,入力用!$A$4:$AD$53,5,0)&amp;""</f>
        <v xml:space="preserve"> </v>
      </c>
      <c r="C192" s="90" t="str">
        <f>VLOOKUP($A192,入力用!$A$4:$AD$53,6,0)&amp;""</f>
        <v/>
      </c>
      <c r="D192" s="99" t="str">
        <f>VLOOKUP($A192,入力用!$A$4:$AD$53,7,0)&amp;""</f>
        <v/>
      </c>
      <c r="E192" s="102" t="str">
        <f>IF(入力用!H30="","",VLOOKUP($A192,入力用!$A$4:$AD$53,8,0))</f>
        <v/>
      </c>
      <c r="F192" s="102" t="str">
        <f>IF(入力用!J30="","",VLOOKUP($A192,入力用!$A$4:$AD$53,10,0))</f>
        <v/>
      </c>
      <c r="G192" s="77" t="str">
        <f>VLOOKUP($A192,入力用!$A$4:$AD$53,12,0)&amp;VLOOKUP($A192,入力用!$A$4:$AD$53,13,0)&amp;""</f>
        <v/>
      </c>
      <c r="H192" s="81" t="str">
        <f>VLOOKUP($A192,入力用!$A$4:$AD$53,14,0)&amp;""</f>
        <v/>
      </c>
      <c r="I192" s="84" t="str">
        <f>IF(入力用!Q30="","",VLOOKUP($A192,入力用!$A$4:$AD$53,17,0))</f>
        <v/>
      </c>
      <c r="J192" s="87" t="str">
        <f>VLOOKUP($A192,入力用!$A$4:$AD$53,19,0)&amp;""</f>
        <v/>
      </c>
      <c r="K192" s="84" t="str">
        <f>IF(入力用!T30="","",VLOOKUP($A192,入力用!$A$4:$AD$53,20,0))</f>
        <v/>
      </c>
      <c r="L192" s="90" t="str">
        <f>VLOOKUP($A192,入力用!$A$4:$AD$53,22,0)&amp;""</f>
        <v/>
      </c>
      <c r="M192" s="77" t="str">
        <f>VLOOKUP($A192,入力用!$A$4:$AD$53,23,0)&amp;""</f>
        <v/>
      </c>
      <c r="N192" s="114" t="str">
        <f>VLOOKUP($A192,入力用!$A$4:$AD$53,28,0)&amp;""</f>
        <v/>
      </c>
      <c r="O192" s="115"/>
      <c r="P192" s="115"/>
      <c r="Q192" s="115"/>
      <c r="R192" s="115"/>
      <c r="S192" s="120" t="str">
        <f>VLOOKUP($A192,入力用!$A$4:$AD$53,29,0)&amp;""</f>
        <v/>
      </c>
      <c r="T192" s="121"/>
      <c r="U192" s="121"/>
      <c r="V192" s="121"/>
      <c r="W192" s="122"/>
      <c r="X192" s="121" t="str">
        <f>VLOOKUP($A192,入力用!$A$4:$AD$53,30,0)&amp;""</f>
        <v/>
      </c>
      <c r="Y192" s="121"/>
      <c r="Z192" s="121"/>
      <c r="AA192" s="121"/>
      <c r="AB192" s="122"/>
      <c r="AC192" s="68" t="s">
        <v>153</v>
      </c>
      <c r="AD192" s="69"/>
      <c r="AE192" s="69"/>
      <c r="AF192" s="69"/>
      <c r="AG192" s="69"/>
      <c r="AH192" s="70"/>
      <c r="AI192" s="65" t="str">
        <f>VLOOKUP($A192,入力用!$A$4:$AE$53,31,0)&amp;""</f>
        <v/>
      </c>
    </row>
    <row r="193" spans="1:35" ht="8.25" customHeight="1" x14ac:dyDescent="0.15">
      <c r="A193" s="94"/>
      <c r="B193" s="97"/>
      <c r="C193" s="98"/>
      <c r="D193" s="100"/>
      <c r="E193" s="103"/>
      <c r="F193" s="103"/>
      <c r="G193" s="79"/>
      <c r="H193" s="82"/>
      <c r="I193" s="85"/>
      <c r="J193" s="88"/>
      <c r="K193" s="85"/>
      <c r="L193" s="91"/>
      <c r="M193" s="80"/>
      <c r="N193" s="116"/>
      <c r="O193" s="117"/>
      <c r="P193" s="117"/>
      <c r="Q193" s="117"/>
      <c r="R193" s="117"/>
      <c r="S193" s="123"/>
      <c r="T193" s="124"/>
      <c r="U193" s="124"/>
      <c r="V193" s="124"/>
      <c r="W193" s="125"/>
      <c r="X193" s="124"/>
      <c r="Y193" s="124"/>
      <c r="Z193" s="124"/>
      <c r="AA193" s="124"/>
      <c r="AB193" s="125"/>
      <c r="AC193" s="71"/>
      <c r="AD193" s="142"/>
      <c r="AE193" s="142"/>
      <c r="AF193" s="142"/>
      <c r="AG193" s="142"/>
      <c r="AH193" s="73"/>
      <c r="AI193" s="66"/>
    </row>
    <row r="194" spans="1:35" ht="8.25" customHeight="1" x14ac:dyDescent="0.15">
      <c r="A194" s="94"/>
      <c r="B194" s="107" t="str">
        <f>VLOOKUP($A192,入力用!$A$4:$AD$53,2,0)&amp;" "&amp;VLOOKUP($A192,入力用!$A$4:$AD$53,3,0)&amp;""</f>
        <v xml:space="preserve"> </v>
      </c>
      <c r="C194" s="98"/>
      <c r="D194" s="100"/>
      <c r="E194" s="104"/>
      <c r="F194" s="104"/>
      <c r="G194" s="80"/>
      <c r="H194" s="83"/>
      <c r="I194" s="86"/>
      <c r="J194" s="88"/>
      <c r="K194" s="86"/>
      <c r="L194" s="90" t="str">
        <f>VLOOKUP($A192,入力用!$A$4:$AD$53,24,0)&amp;""</f>
        <v/>
      </c>
      <c r="M194" s="77" t="str">
        <f>VLOOKUP($A192,入力用!$A$4:$AD$53,25,0)&amp;""</f>
        <v/>
      </c>
      <c r="N194" s="116"/>
      <c r="O194" s="117"/>
      <c r="P194" s="117"/>
      <c r="Q194" s="117"/>
      <c r="R194" s="117"/>
      <c r="S194" s="123"/>
      <c r="T194" s="124"/>
      <c r="U194" s="124"/>
      <c r="V194" s="124"/>
      <c r="W194" s="125"/>
      <c r="X194" s="124"/>
      <c r="Y194" s="124"/>
      <c r="Z194" s="124"/>
      <c r="AA194" s="124"/>
      <c r="AB194" s="125"/>
      <c r="AC194" s="139"/>
      <c r="AD194" s="140"/>
      <c r="AE194" s="140"/>
      <c r="AF194" s="140"/>
      <c r="AG194" s="140"/>
      <c r="AH194" s="141"/>
      <c r="AI194" s="66"/>
    </row>
    <row r="195" spans="1:35" ht="8.25" customHeight="1" x14ac:dyDescent="0.15">
      <c r="A195" s="94"/>
      <c r="B195" s="108"/>
      <c r="C195" s="98"/>
      <c r="D195" s="100"/>
      <c r="E195" s="98" t="str">
        <f>IF(入力用!I30="","",VLOOKUP($A192,入力用!$A$4:$AD$53,9,0)&amp;"年")</f>
        <v/>
      </c>
      <c r="F195" s="98" t="str">
        <f ca="1">IF(入力用!K30="","",VLOOKUP($A192,入力用!$A$4:$AD$53,11,0)&amp;"歳")</f>
        <v/>
      </c>
      <c r="G195" s="79" t="str">
        <f>VLOOKUP($A192,入力用!$A$4:$AD$53,15,0)&amp;""</f>
        <v/>
      </c>
      <c r="H195" s="82" t="str">
        <f>VLOOKUP($A192,入力用!$A$4:$AD$53,16,0)&amp;""</f>
        <v/>
      </c>
      <c r="I195" s="112" t="str">
        <f>VLOOKUP($A192,入力用!$A$4:$AD$53,18,0)&amp;""</f>
        <v/>
      </c>
      <c r="J195" s="88"/>
      <c r="K195" s="112" t="str">
        <f>VLOOKUP($A192,入力用!$A$4:$AD$53,21,0)&amp;""</f>
        <v/>
      </c>
      <c r="L195" s="91"/>
      <c r="M195" s="80"/>
      <c r="N195" s="116"/>
      <c r="O195" s="117"/>
      <c r="P195" s="117"/>
      <c r="Q195" s="117"/>
      <c r="R195" s="117"/>
      <c r="S195" s="123"/>
      <c r="T195" s="124"/>
      <c r="U195" s="124"/>
      <c r="V195" s="124"/>
      <c r="W195" s="125"/>
      <c r="X195" s="124"/>
      <c r="Y195" s="124"/>
      <c r="Z195" s="124"/>
      <c r="AA195" s="124"/>
      <c r="AB195" s="125"/>
      <c r="AC195" s="68" t="s">
        <v>153</v>
      </c>
      <c r="AD195" s="69"/>
      <c r="AE195" s="69"/>
      <c r="AF195" s="69"/>
      <c r="AG195" s="69"/>
      <c r="AH195" s="70"/>
      <c r="AI195" s="66"/>
    </row>
    <row r="196" spans="1:35" ht="8.25" customHeight="1" x14ac:dyDescent="0.15">
      <c r="A196" s="94"/>
      <c r="B196" s="108"/>
      <c r="C196" s="98"/>
      <c r="D196" s="100"/>
      <c r="E196" s="98"/>
      <c r="F196" s="98"/>
      <c r="G196" s="79"/>
      <c r="H196" s="82"/>
      <c r="I196" s="112"/>
      <c r="J196" s="88"/>
      <c r="K196" s="112"/>
      <c r="L196" s="90" t="str">
        <f>VLOOKUP($A192,入力用!$A$4:$AD$53,26,0)&amp;""</f>
        <v/>
      </c>
      <c r="M196" s="77" t="str">
        <f>VLOOKUP($A192,入力用!$A$4:$AD$53,27,0)&amp;""</f>
        <v/>
      </c>
      <c r="N196" s="116"/>
      <c r="O196" s="117"/>
      <c r="P196" s="117"/>
      <c r="Q196" s="117"/>
      <c r="R196" s="117"/>
      <c r="S196" s="123"/>
      <c r="T196" s="124"/>
      <c r="U196" s="124"/>
      <c r="V196" s="124"/>
      <c r="W196" s="125"/>
      <c r="X196" s="124"/>
      <c r="Y196" s="124"/>
      <c r="Z196" s="124"/>
      <c r="AA196" s="124"/>
      <c r="AB196" s="125"/>
      <c r="AC196" s="71"/>
      <c r="AD196" s="142"/>
      <c r="AE196" s="142"/>
      <c r="AF196" s="142"/>
      <c r="AG196" s="142"/>
      <c r="AH196" s="73"/>
      <c r="AI196" s="66"/>
    </row>
    <row r="197" spans="1:35" ht="8.25" customHeight="1" x14ac:dyDescent="0.15">
      <c r="A197" s="95"/>
      <c r="B197" s="109"/>
      <c r="C197" s="91"/>
      <c r="D197" s="101"/>
      <c r="E197" s="91"/>
      <c r="F197" s="91"/>
      <c r="G197" s="80"/>
      <c r="H197" s="83"/>
      <c r="I197" s="145"/>
      <c r="J197" s="144"/>
      <c r="K197" s="145"/>
      <c r="L197" s="91"/>
      <c r="M197" s="80"/>
      <c r="N197" s="118"/>
      <c r="O197" s="119"/>
      <c r="P197" s="119"/>
      <c r="Q197" s="119"/>
      <c r="R197" s="119"/>
      <c r="S197" s="126"/>
      <c r="T197" s="127"/>
      <c r="U197" s="127"/>
      <c r="V197" s="127"/>
      <c r="W197" s="128"/>
      <c r="X197" s="127"/>
      <c r="Y197" s="127"/>
      <c r="Z197" s="127"/>
      <c r="AA197" s="127"/>
      <c r="AB197" s="128"/>
      <c r="AC197" s="139"/>
      <c r="AD197" s="140"/>
      <c r="AE197" s="140"/>
      <c r="AF197" s="140"/>
      <c r="AG197" s="140"/>
      <c r="AH197" s="141"/>
      <c r="AI197" s="143"/>
    </row>
    <row r="198" spans="1:35" ht="8.25" customHeight="1" x14ac:dyDescent="0.15">
      <c r="A198" s="93">
        <f>A192+1</f>
        <v>28</v>
      </c>
      <c r="B198" s="96" t="str">
        <f>VLOOKUP($A198,入力用!$A$4:$AD$53,4,0)&amp;" "&amp;VLOOKUP($A198,入力用!$A$4:$AD$53,5,0)&amp;""</f>
        <v xml:space="preserve"> </v>
      </c>
      <c r="C198" s="90" t="str">
        <f>VLOOKUP($A198,入力用!$A$4:$AD$53,6,0)&amp;""</f>
        <v/>
      </c>
      <c r="D198" s="99" t="str">
        <f>VLOOKUP($A198,入力用!$A$4:$AD$53,7,0)&amp;""</f>
        <v/>
      </c>
      <c r="E198" s="102" t="str">
        <f>IF(入力用!H31="","",VLOOKUP($A198,入力用!$A$4:$AD$53,8,0))</f>
        <v/>
      </c>
      <c r="F198" s="102" t="str">
        <f>IF(入力用!J31="","",VLOOKUP($A198,入力用!$A$4:$AD$53,10,0))</f>
        <v/>
      </c>
      <c r="G198" s="77" t="str">
        <f>VLOOKUP($A198,入力用!$A$4:$AD$53,12,0)&amp;VLOOKUP($A198,入力用!$A$4:$AD$53,13,0)&amp;""</f>
        <v/>
      </c>
      <c r="H198" s="81" t="str">
        <f>VLOOKUP($A198,入力用!$A$4:$AD$53,14,0)&amp;""</f>
        <v/>
      </c>
      <c r="I198" s="84" t="str">
        <f>IF(入力用!Q31="","",VLOOKUP($A198,入力用!$A$4:$AD$53,17,0))</f>
        <v/>
      </c>
      <c r="J198" s="87" t="str">
        <f>VLOOKUP($A198,入力用!$A$4:$AD$53,19,0)&amp;""</f>
        <v/>
      </c>
      <c r="K198" s="84" t="str">
        <f>IF(入力用!T31="","",VLOOKUP($A198,入力用!$A$4:$AD$53,20,0))</f>
        <v/>
      </c>
      <c r="L198" s="90" t="str">
        <f>VLOOKUP($A198,入力用!$A$4:$AD$53,22,0)&amp;""</f>
        <v/>
      </c>
      <c r="M198" s="77" t="str">
        <f>VLOOKUP($A198,入力用!$A$4:$AD$53,23,0)&amp;""</f>
        <v/>
      </c>
      <c r="N198" s="114" t="str">
        <f>VLOOKUP($A198,入力用!$A$4:$AD$53,28,0)&amp;""</f>
        <v/>
      </c>
      <c r="O198" s="115"/>
      <c r="P198" s="115"/>
      <c r="Q198" s="115"/>
      <c r="R198" s="115"/>
      <c r="S198" s="120" t="str">
        <f>VLOOKUP($A198,入力用!$A$4:$AD$53,29,0)&amp;""</f>
        <v/>
      </c>
      <c r="T198" s="121"/>
      <c r="U198" s="121"/>
      <c r="V198" s="121"/>
      <c r="W198" s="122"/>
      <c r="X198" s="121" t="str">
        <f>VLOOKUP($A198,入力用!$A$4:$AD$53,30,0)&amp;""</f>
        <v/>
      </c>
      <c r="Y198" s="121"/>
      <c r="Z198" s="121"/>
      <c r="AA198" s="121"/>
      <c r="AB198" s="122"/>
      <c r="AC198" s="68" t="s">
        <v>153</v>
      </c>
      <c r="AD198" s="69"/>
      <c r="AE198" s="69"/>
      <c r="AF198" s="69"/>
      <c r="AG198" s="69"/>
      <c r="AH198" s="70"/>
      <c r="AI198" s="65" t="str">
        <f>VLOOKUP($A198,入力用!$A$4:$AE$53,31,0)&amp;""</f>
        <v/>
      </c>
    </row>
    <row r="199" spans="1:35" ht="8.25" customHeight="1" x14ac:dyDescent="0.15">
      <c r="A199" s="94"/>
      <c r="B199" s="97"/>
      <c r="C199" s="98"/>
      <c r="D199" s="100"/>
      <c r="E199" s="103"/>
      <c r="F199" s="103"/>
      <c r="G199" s="79"/>
      <c r="H199" s="82"/>
      <c r="I199" s="85"/>
      <c r="J199" s="88"/>
      <c r="K199" s="85"/>
      <c r="L199" s="91"/>
      <c r="M199" s="80"/>
      <c r="N199" s="116"/>
      <c r="O199" s="117"/>
      <c r="P199" s="117"/>
      <c r="Q199" s="117"/>
      <c r="R199" s="117"/>
      <c r="S199" s="123"/>
      <c r="T199" s="124"/>
      <c r="U199" s="124"/>
      <c r="V199" s="124"/>
      <c r="W199" s="125"/>
      <c r="X199" s="124"/>
      <c r="Y199" s="124"/>
      <c r="Z199" s="124"/>
      <c r="AA199" s="124"/>
      <c r="AB199" s="125"/>
      <c r="AC199" s="71"/>
      <c r="AD199" s="142"/>
      <c r="AE199" s="142"/>
      <c r="AF199" s="142"/>
      <c r="AG199" s="142"/>
      <c r="AH199" s="73"/>
      <c r="AI199" s="66"/>
    </row>
    <row r="200" spans="1:35" ht="8.25" customHeight="1" x14ac:dyDescent="0.15">
      <c r="A200" s="94"/>
      <c r="B200" s="107" t="str">
        <f>VLOOKUP($A198,入力用!$A$4:$AD$53,2,0)&amp;" "&amp;VLOOKUP($A198,入力用!$A$4:$AD$53,3,0)&amp;""</f>
        <v xml:space="preserve"> </v>
      </c>
      <c r="C200" s="98"/>
      <c r="D200" s="100"/>
      <c r="E200" s="104"/>
      <c r="F200" s="104"/>
      <c r="G200" s="80"/>
      <c r="H200" s="83"/>
      <c r="I200" s="86"/>
      <c r="J200" s="88"/>
      <c r="K200" s="86"/>
      <c r="L200" s="90" t="str">
        <f>VLOOKUP($A198,入力用!$A$4:$AD$53,24,0)&amp;""</f>
        <v/>
      </c>
      <c r="M200" s="77" t="str">
        <f>VLOOKUP($A198,入力用!$A$4:$AD$53,25,0)&amp;""</f>
        <v/>
      </c>
      <c r="N200" s="116"/>
      <c r="O200" s="117"/>
      <c r="P200" s="117"/>
      <c r="Q200" s="117"/>
      <c r="R200" s="117"/>
      <c r="S200" s="123"/>
      <c r="T200" s="124"/>
      <c r="U200" s="124"/>
      <c r="V200" s="124"/>
      <c r="W200" s="125"/>
      <c r="X200" s="124"/>
      <c r="Y200" s="124"/>
      <c r="Z200" s="124"/>
      <c r="AA200" s="124"/>
      <c r="AB200" s="125"/>
      <c r="AC200" s="139"/>
      <c r="AD200" s="140"/>
      <c r="AE200" s="140"/>
      <c r="AF200" s="140"/>
      <c r="AG200" s="140"/>
      <c r="AH200" s="141"/>
      <c r="AI200" s="66"/>
    </row>
    <row r="201" spans="1:35" ht="8.25" customHeight="1" x14ac:dyDescent="0.15">
      <c r="A201" s="94"/>
      <c r="B201" s="108"/>
      <c r="C201" s="98"/>
      <c r="D201" s="100"/>
      <c r="E201" s="98" t="str">
        <f>IF(入力用!I31="","",VLOOKUP($A198,入力用!$A$4:$AD$53,9,0)&amp;"年")</f>
        <v/>
      </c>
      <c r="F201" s="98" t="str">
        <f ca="1">IF(入力用!K31="","",VLOOKUP($A198,入力用!$A$4:$AD$53,11,0)&amp;"歳")</f>
        <v/>
      </c>
      <c r="G201" s="79" t="str">
        <f>VLOOKUP($A198,入力用!$A$4:$AD$53,15,0)&amp;""</f>
        <v/>
      </c>
      <c r="H201" s="82" t="str">
        <f>VLOOKUP($A198,入力用!$A$4:$AD$53,16,0)&amp;""</f>
        <v/>
      </c>
      <c r="I201" s="112" t="str">
        <f>VLOOKUP($A198,入力用!$A$4:$AD$53,18,0)&amp;""</f>
        <v/>
      </c>
      <c r="J201" s="88"/>
      <c r="K201" s="112" t="str">
        <f>VLOOKUP($A198,入力用!$A$4:$AD$53,21,0)&amp;""</f>
        <v/>
      </c>
      <c r="L201" s="91"/>
      <c r="M201" s="80"/>
      <c r="N201" s="116"/>
      <c r="O201" s="117"/>
      <c r="P201" s="117"/>
      <c r="Q201" s="117"/>
      <c r="R201" s="117"/>
      <c r="S201" s="123"/>
      <c r="T201" s="124"/>
      <c r="U201" s="124"/>
      <c r="V201" s="124"/>
      <c r="W201" s="125"/>
      <c r="X201" s="124"/>
      <c r="Y201" s="124"/>
      <c r="Z201" s="124"/>
      <c r="AA201" s="124"/>
      <c r="AB201" s="125"/>
      <c r="AC201" s="68" t="s">
        <v>153</v>
      </c>
      <c r="AD201" s="69"/>
      <c r="AE201" s="69"/>
      <c r="AF201" s="69"/>
      <c r="AG201" s="69"/>
      <c r="AH201" s="70"/>
      <c r="AI201" s="66"/>
    </row>
    <row r="202" spans="1:35" ht="8.25" customHeight="1" x14ac:dyDescent="0.15">
      <c r="A202" s="94"/>
      <c r="B202" s="108"/>
      <c r="C202" s="98"/>
      <c r="D202" s="100"/>
      <c r="E202" s="98"/>
      <c r="F202" s="98"/>
      <c r="G202" s="79"/>
      <c r="H202" s="82"/>
      <c r="I202" s="112"/>
      <c r="J202" s="88"/>
      <c r="K202" s="112"/>
      <c r="L202" s="90" t="str">
        <f>VLOOKUP($A198,入力用!$A$4:$AD$53,26,0)&amp;""</f>
        <v/>
      </c>
      <c r="M202" s="77" t="str">
        <f>VLOOKUP($A198,入力用!$A$4:$AD$53,27,0)&amp;""</f>
        <v/>
      </c>
      <c r="N202" s="116"/>
      <c r="O202" s="117"/>
      <c r="P202" s="117"/>
      <c r="Q202" s="117"/>
      <c r="R202" s="117"/>
      <c r="S202" s="123"/>
      <c r="T202" s="124"/>
      <c r="U202" s="124"/>
      <c r="V202" s="124"/>
      <c r="W202" s="125"/>
      <c r="X202" s="124"/>
      <c r="Y202" s="124"/>
      <c r="Z202" s="124"/>
      <c r="AA202" s="124"/>
      <c r="AB202" s="125"/>
      <c r="AC202" s="71"/>
      <c r="AD202" s="142"/>
      <c r="AE202" s="142"/>
      <c r="AF202" s="142"/>
      <c r="AG202" s="142"/>
      <c r="AH202" s="73"/>
      <c r="AI202" s="66"/>
    </row>
    <row r="203" spans="1:35" ht="8.25" customHeight="1" x14ac:dyDescent="0.15">
      <c r="A203" s="95"/>
      <c r="B203" s="109"/>
      <c r="C203" s="91"/>
      <c r="D203" s="101"/>
      <c r="E203" s="91"/>
      <c r="F203" s="91"/>
      <c r="G203" s="80"/>
      <c r="H203" s="83"/>
      <c r="I203" s="145"/>
      <c r="J203" s="144"/>
      <c r="K203" s="145"/>
      <c r="L203" s="91"/>
      <c r="M203" s="80"/>
      <c r="N203" s="118"/>
      <c r="O203" s="119"/>
      <c r="P203" s="119"/>
      <c r="Q203" s="119"/>
      <c r="R203" s="119"/>
      <c r="S203" s="126"/>
      <c r="T203" s="127"/>
      <c r="U203" s="127"/>
      <c r="V203" s="127"/>
      <c r="W203" s="128"/>
      <c r="X203" s="127"/>
      <c r="Y203" s="127"/>
      <c r="Z203" s="127"/>
      <c r="AA203" s="127"/>
      <c r="AB203" s="128"/>
      <c r="AC203" s="139"/>
      <c r="AD203" s="140"/>
      <c r="AE203" s="140"/>
      <c r="AF203" s="140"/>
      <c r="AG203" s="140"/>
      <c r="AH203" s="141"/>
      <c r="AI203" s="143"/>
    </row>
    <row r="204" spans="1:35" ht="8.25" customHeight="1" x14ac:dyDescent="0.15">
      <c r="A204" s="93">
        <f>A198+1</f>
        <v>29</v>
      </c>
      <c r="B204" s="96" t="str">
        <f>VLOOKUP($A204,入力用!$A$4:$AD$53,4,0)&amp;" "&amp;VLOOKUP($A204,入力用!$A$4:$AD$53,5,0)&amp;""</f>
        <v xml:space="preserve"> </v>
      </c>
      <c r="C204" s="90" t="str">
        <f>VLOOKUP($A204,入力用!$A$4:$AD$53,6,0)&amp;""</f>
        <v/>
      </c>
      <c r="D204" s="99" t="str">
        <f>VLOOKUP($A204,入力用!$A$4:$AD$53,7,0)&amp;""</f>
        <v/>
      </c>
      <c r="E204" s="102" t="str">
        <f>IF(入力用!H32="","",VLOOKUP($A204,入力用!$A$4:$AD$53,8,0))</f>
        <v/>
      </c>
      <c r="F204" s="102" t="str">
        <f>IF(入力用!J32="","",VLOOKUP($A204,入力用!$A$4:$AD$53,10,0))</f>
        <v/>
      </c>
      <c r="G204" s="77" t="str">
        <f>VLOOKUP($A204,入力用!$A$4:$AD$53,12,0)&amp;VLOOKUP($A204,入力用!$A$4:$AD$53,13,0)&amp;""</f>
        <v/>
      </c>
      <c r="H204" s="81" t="str">
        <f>VLOOKUP($A204,入力用!$A$4:$AD$53,14,0)&amp;""</f>
        <v/>
      </c>
      <c r="I204" s="84" t="str">
        <f>IF(入力用!Q32="","",VLOOKUP($A204,入力用!$A$4:$AD$53,17,0))</f>
        <v/>
      </c>
      <c r="J204" s="87" t="str">
        <f>VLOOKUP($A204,入力用!$A$4:$AD$53,19,0)&amp;""</f>
        <v/>
      </c>
      <c r="K204" s="84" t="str">
        <f>IF(入力用!T32="","",VLOOKUP($A204,入力用!$A$4:$AD$53,20,0))</f>
        <v/>
      </c>
      <c r="L204" s="90" t="str">
        <f>VLOOKUP($A204,入力用!$A$4:$AD$53,22,0)&amp;""</f>
        <v/>
      </c>
      <c r="M204" s="77" t="str">
        <f>VLOOKUP($A204,入力用!$A$4:$AD$53,23,0)&amp;""</f>
        <v/>
      </c>
      <c r="N204" s="114" t="str">
        <f>VLOOKUP($A204,入力用!$A$4:$AD$53,28,0)&amp;""</f>
        <v/>
      </c>
      <c r="O204" s="115"/>
      <c r="P204" s="115"/>
      <c r="Q204" s="115"/>
      <c r="R204" s="115"/>
      <c r="S204" s="120" t="str">
        <f>VLOOKUP($A204,入力用!$A$4:$AD$53,29,0)&amp;""</f>
        <v/>
      </c>
      <c r="T204" s="121"/>
      <c r="U204" s="121"/>
      <c r="V204" s="121"/>
      <c r="W204" s="122"/>
      <c r="X204" s="121" t="str">
        <f>VLOOKUP($A204,入力用!$A$4:$AD$53,30,0)&amp;""</f>
        <v/>
      </c>
      <c r="Y204" s="121"/>
      <c r="Z204" s="121"/>
      <c r="AA204" s="121"/>
      <c r="AB204" s="122"/>
      <c r="AC204" s="68" t="s">
        <v>153</v>
      </c>
      <c r="AD204" s="69"/>
      <c r="AE204" s="69"/>
      <c r="AF204" s="69"/>
      <c r="AG204" s="69"/>
      <c r="AH204" s="70"/>
      <c r="AI204" s="65" t="str">
        <f>VLOOKUP($A204,入力用!$A$4:$AE$53,31,0)&amp;""</f>
        <v/>
      </c>
    </row>
    <row r="205" spans="1:35" ht="8.25" customHeight="1" x14ac:dyDescent="0.15">
      <c r="A205" s="94"/>
      <c r="B205" s="97"/>
      <c r="C205" s="98"/>
      <c r="D205" s="100"/>
      <c r="E205" s="103"/>
      <c r="F205" s="103"/>
      <c r="G205" s="79"/>
      <c r="H205" s="82"/>
      <c r="I205" s="85"/>
      <c r="J205" s="88"/>
      <c r="K205" s="85"/>
      <c r="L205" s="91"/>
      <c r="M205" s="80"/>
      <c r="N205" s="116"/>
      <c r="O205" s="117"/>
      <c r="P205" s="117"/>
      <c r="Q205" s="117"/>
      <c r="R205" s="117"/>
      <c r="S205" s="123"/>
      <c r="T205" s="124"/>
      <c r="U205" s="124"/>
      <c r="V205" s="124"/>
      <c r="W205" s="125"/>
      <c r="X205" s="124"/>
      <c r="Y205" s="124"/>
      <c r="Z205" s="124"/>
      <c r="AA205" s="124"/>
      <c r="AB205" s="125"/>
      <c r="AC205" s="71"/>
      <c r="AD205" s="142"/>
      <c r="AE205" s="142"/>
      <c r="AF205" s="142"/>
      <c r="AG205" s="142"/>
      <c r="AH205" s="73"/>
      <c r="AI205" s="66"/>
    </row>
    <row r="206" spans="1:35" ht="8.25" customHeight="1" x14ac:dyDescent="0.15">
      <c r="A206" s="94"/>
      <c r="B206" s="107" t="str">
        <f>VLOOKUP($A204,入力用!$A$4:$AD$53,2,0)&amp;" "&amp;VLOOKUP($A204,入力用!$A$4:$AD$53,3,0)&amp;""</f>
        <v xml:space="preserve"> </v>
      </c>
      <c r="C206" s="98"/>
      <c r="D206" s="100"/>
      <c r="E206" s="104"/>
      <c r="F206" s="104"/>
      <c r="G206" s="80"/>
      <c r="H206" s="83"/>
      <c r="I206" s="86"/>
      <c r="J206" s="88"/>
      <c r="K206" s="86"/>
      <c r="L206" s="90" t="str">
        <f>VLOOKUP($A204,入力用!$A$4:$AD$53,24,0)&amp;""</f>
        <v/>
      </c>
      <c r="M206" s="77" t="str">
        <f>VLOOKUP($A204,入力用!$A$4:$AD$53,25,0)&amp;""</f>
        <v/>
      </c>
      <c r="N206" s="116"/>
      <c r="O206" s="117"/>
      <c r="P206" s="117"/>
      <c r="Q206" s="117"/>
      <c r="R206" s="117"/>
      <c r="S206" s="123"/>
      <c r="T206" s="124"/>
      <c r="U206" s="124"/>
      <c r="V206" s="124"/>
      <c r="W206" s="125"/>
      <c r="X206" s="124"/>
      <c r="Y206" s="124"/>
      <c r="Z206" s="124"/>
      <c r="AA206" s="124"/>
      <c r="AB206" s="125"/>
      <c r="AC206" s="139"/>
      <c r="AD206" s="140"/>
      <c r="AE206" s="140"/>
      <c r="AF206" s="140"/>
      <c r="AG206" s="140"/>
      <c r="AH206" s="141"/>
      <c r="AI206" s="66"/>
    </row>
    <row r="207" spans="1:35" ht="8.25" customHeight="1" x14ac:dyDescent="0.15">
      <c r="A207" s="94"/>
      <c r="B207" s="108"/>
      <c r="C207" s="98"/>
      <c r="D207" s="100"/>
      <c r="E207" s="98" t="str">
        <f>IF(入力用!I32="","",VLOOKUP($A204,入力用!$A$4:$AD$53,9,0)&amp;"年")</f>
        <v/>
      </c>
      <c r="F207" s="98" t="str">
        <f ca="1">IF(入力用!K32="","",VLOOKUP($A204,入力用!$A$4:$AD$53,11,0)&amp;"歳")</f>
        <v/>
      </c>
      <c r="G207" s="79" t="str">
        <f>VLOOKUP($A204,入力用!$A$4:$AD$53,15,0)&amp;""</f>
        <v/>
      </c>
      <c r="H207" s="82" t="str">
        <f>VLOOKUP($A204,入力用!$A$4:$AD$53,16,0)&amp;""</f>
        <v/>
      </c>
      <c r="I207" s="112" t="str">
        <f>VLOOKUP($A204,入力用!$A$4:$AD$53,18,0)&amp;""</f>
        <v/>
      </c>
      <c r="J207" s="88"/>
      <c r="K207" s="112" t="str">
        <f>VLOOKUP($A204,入力用!$A$4:$AD$53,21,0)&amp;""</f>
        <v/>
      </c>
      <c r="L207" s="91"/>
      <c r="M207" s="80"/>
      <c r="N207" s="116"/>
      <c r="O207" s="117"/>
      <c r="P207" s="117"/>
      <c r="Q207" s="117"/>
      <c r="R207" s="117"/>
      <c r="S207" s="123"/>
      <c r="T207" s="124"/>
      <c r="U207" s="124"/>
      <c r="V207" s="124"/>
      <c r="W207" s="125"/>
      <c r="X207" s="124"/>
      <c r="Y207" s="124"/>
      <c r="Z207" s="124"/>
      <c r="AA207" s="124"/>
      <c r="AB207" s="125"/>
      <c r="AC207" s="68" t="s">
        <v>153</v>
      </c>
      <c r="AD207" s="69"/>
      <c r="AE207" s="69"/>
      <c r="AF207" s="69"/>
      <c r="AG207" s="69"/>
      <c r="AH207" s="70"/>
      <c r="AI207" s="66"/>
    </row>
    <row r="208" spans="1:35" ht="8.25" customHeight="1" x14ac:dyDescent="0.15">
      <c r="A208" s="94"/>
      <c r="B208" s="108"/>
      <c r="C208" s="98"/>
      <c r="D208" s="100"/>
      <c r="E208" s="98"/>
      <c r="F208" s="98"/>
      <c r="G208" s="79"/>
      <c r="H208" s="82"/>
      <c r="I208" s="112"/>
      <c r="J208" s="88"/>
      <c r="K208" s="112"/>
      <c r="L208" s="90" t="str">
        <f>VLOOKUP($A204,入力用!$A$4:$AD$53,26,0)&amp;""</f>
        <v/>
      </c>
      <c r="M208" s="77" t="str">
        <f>VLOOKUP($A204,入力用!$A$4:$AD$53,27,0)&amp;""</f>
        <v/>
      </c>
      <c r="N208" s="116"/>
      <c r="O208" s="117"/>
      <c r="P208" s="117"/>
      <c r="Q208" s="117"/>
      <c r="R208" s="117"/>
      <c r="S208" s="123"/>
      <c r="T208" s="124"/>
      <c r="U208" s="124"/>
      <c r="V208" s="124"/>
      <c r="W208" s="125"/>
      <c r="X208" s="124"/>
      <c r="Y208" s="124"/>
      <c r="Z208" s="124"/>
      <c r="AA208" s="124"/>
      <c r="AB208" s="125"/>
      <c r="AC208" s="71"/>
      <c r="AD208" s="142"/>
      <c r="AE208" s="142"/>
      <c r="AF208" s="142"/>
      <c r="AG208" s="142"/>
      <c r="AH208" s="73"/>
      <c r="AI208" s="66"/>
    </row>
    <row r="209" spans="1:37" ht="8.25" customHeight="1" x14ac:dyDescent="0.15">
      <c r="A209" s="95"/>
      <c r="B209" s="109"/>
      <c r="C209" s="91"/>
      <c r="D209" s="101"/>
      <c r="E209" s="91"/>
      <c r="F209" s="91"/>
      <c r="G209" s="80"/>
      <c r="H209" s="83"/>
      <c r="I209" s="145"/>
      <c r="J209" s="144"/>
      <c r="K209" s="145"/>
      <c r="L209" s="91"/>
      <c r="M209" s="80"/>
      <c r="N209" s="118"/>
      <c r="O209" s="119"/>
      <c r="P209" s="119"/>
      <c r="Q209" s="119"/>
      <c r="R209" s="119"/>
      <c r="S209" s="126"/>
      <c r="T209" s="127"/>
      <c r="U209" s="127"/>
      <c r="V209" s="127"/>
      <c r="W209" s="128"/>
      <c r="X209" s="127"/>
      <c r="Y209" s="127"/>
      <c r="Z209" s="127"/>
      <c r="AA209" s="127"/>
      <c r="AB209" s="128"/>
      <c r="AC209" s="139"/>
      <c r="AD209" s="140"/>
      <c r="AE209" s="140"/>
      <c r="AF209" s="140"/>
      <c r="AG209" s="140"/>
      <c r="AH209" s="141"/>
      <c r="AI209" s="143"/>
    </row>
    <row r="210" spans="1:37" ht="8.25" customHeight="1" x14ac:dyDescent="0.15">
      <c r="A210" s="94">
        <f>A204+1</f>
        <v>30</v>
      </c>
      <c r="B210" s="96" t="str">
        <f>VLOOKUP($A210,入力用!$A$4:$AD$53,4,0)&amp;" "&amp;VLOOKUP($A210,入力用!$A$4:$AD$53,5,0)&amp;""</f>
        <v xml:space="preserve"> </v>
      </c>
      <c r="C210" s="98" t="str">
        <f>VLOOKUP($A210,入力用!$A$4:$AD$53,6,0)&amp;""</f>
        <v/>
      </c>
      <c r="D210" s="100" t="str">
        <f>VLOOKUP($A210,入力用!$A$4:$AD$53,7,0)&amp;""</f>
        <v/>
      </c>
      <c r="E210" s="103" t="str">
        <f>IF(入力用!H33="","",VLOOKUP($A210,入力用!$A$4:$AD$53,8,0))</f>
        <v/>
      </c>
      <c r="F210" s="102" t="str">
        <f>IF(入力用!J33="","",VLOOKUP($A210,入力用!$A$4:$AD$53,10,0))</f>
        <v/>
      </c>
      <c r="G210" s="77" t="str">
        <f>VLOOKUP($A210,入力用!$A$4:$AD$53,12,0)&amp;VLOOKUP($A210,入力用!$A$4:$AD$53,13,0)&amp;""</f>
        <v/>
      </c>
      <c r="H210" s="81" t="str">
        <f>VLOOKUP($A210,入力用!$A$4:$AD$53,14,0)&amp;""</f>
        <v/>
      </c>
      <c r="I210" s="84" t="str">
        <f>IF(入力用!Q33="","",VLOOKUP($A210,入力用!$A$4:$AD$53,17,0))</f>
        <v/>
      </c>
      <c r="J210" s="87" t="str">
        <f>VLOOKUP($A210,入力用!$A$4:$AD$53,19,0)&amp;""</f>
        <v/>
      </c>
      <c r="K210" s="84" t="str">
        <f>IF(入力用!T33="","",VLOOKUP($A210,入力用!$A$4:$AD$53,20,0))</f>
        <v/>
      </c>
      <c r="L210" s="90" t="str">
        <f>VLOOKUP($A210,入力用!$A$4:$AD$53,22,0)&amp;""</f>
        <v/>
      </c>
      <c r="M210" s="77" t="str">
        <f>VLOOKUP($A210,入力用!$A$4:$AD$53,23,0)&amp;""</f>
        <v/>
      </c>
      <c r="N210" s="114" t="str">
        <f>VLOOKUP($A210,入力用!$A$4:$AD$53,28,0)&amp;""</f>
        <v/>
      </c>
      <c r="O210" s="115"/>
      <c r="P210" s="115"/>
      <c r="Q210" s="115"/>
      <c r="R210" s="115"/>
      <c r="S210" s="120" t="str">
        <f>VLOOKUP($A210,入力用!$A$4:$AD$53,29,0)&amp;""</f>
        <v/>
      </c>
      <c r="T210" s="121"/>
      <c r="U210" s="121"/>
      <c r="V210" s="121"/>
      <c r="W210" s="122"/>
      <c r="X210" s="121" t="str">
        <f>VLOOKUP($A210,入力用!$A$4:$AD$53,30,0)&amp;""</f>
        <v/>
      </c>
      <c r="Y210" s="121"/>
      <c r="Z210" s="121"/>
      <c r="AA210" s="121"/>
      <c r="AB210" s="122"/>
      <c r="AC210" s="68" t="s">
        <v>153</v>
      </c>
      <c r="AD210" s="69"/>
      <c r="AE210" s="69"/>
      <c r="AF210" s="69"/>
      <c r="AG210" s="69"/>
      <c r="AH210" s="70"/>
      <c r="AI210" s="65" t="str">
        <f>VLOOKUP($A210,入力用!$A$4:$AE$53,31,0)&amp;""</f>
        <v/>
      </c>
    </row>
    <row r="211" spans="1:37" ht="8.25" customHeight="1" x14ac:dyDescent="0.15">
      <c r="A211" s="94"/>
      <c r="B211" s="97"/>
      <c r="C211" s="98"/>
      <c r="D211" s="100"/>
      <c r="E211" s="103"/>
      <c r="F211" s="103"/>
      <c r="G211" s="79"/>
      <c r="H211" s="82"/>
      <c r="I211" s="85"/>
      <c r="J211" s="88"/>
      <c r="K211" s="85"/>
      <c r="L211" s="91"/>
      <c r="M211" s="80"/>
      <c r="N211" s="116"/>
      <c r="O211" s="130"/>
      <c r="P211" s="130"/>
      <c r="Q211" s="130"/>
      <c r="R211" s="130"/>
      <c r="S211" s="123"/>
      <c r="T211" s="135"/>
      <c r="U211" s="135"/>
      <c r="V211" s="135"/>
      <c r="W211" s="125"/>
      <c r="X211" s="135"/>
      <c r="Y211" s="135"/>
      <c r="Z211" s="135"/>
      <c r="AA211" s="135"/>
      <c r="AB211" s="125"/>
      <c r="AC211" s="71"/>
      <c r="AD211" s="142"/>
      <c r="AE211" s="142"/>
      <c r="AF211" s="142"/>
      <c r="AG211" s="142"/>
      <c r="AH211" s="73"/>
      <c r="AI211" s="66"/>
    </row>
    <row r="212" spans="1:37" ht="8.25" customHeight="1" x14ac:dyDescent="0.15">
      <c r="A212" s="94"/>
      <c r="B212" s="107" t="str">
        <f>VLOOKUP($A210,入力用!$A$4:$AD$53,2,0)&amp;" "&amp;VLOOKUP($A210,入力用!$A$4:$AD$53,3,0)&amp;""</f>
        <v xml:space="preserve"> </v>
      </c>
      <c r="C212" s="98"/>
      <c r="D212" s="100"/>
      <c r="E212" s="104"/>
      <c r="F212" s="104"/>
      <c r="G212" s="80"/>
      <c r="H212" s="83"/>
      <c r="I212" s="86"/>
      <c r="J212" s="88"/>
      <c r="K212" s="86"/>
      <c r="L212" s="90" t="str">
        <f>VLOOKUP($A210,入力用!$A$4:$AD$53,24,0)&amp;""</f>
        <v/>
      </c>
      <c r="M212" s="77" t="str">
        <f>VLOOKUP($A210,入力用!$A$4:$AD$53,25,0)&amp;""</f>
        <v/>
      </c>
      <c r="N212" s="116"/>
      <c r="O212" s="130"/>
      <c r="P212" s="130"/>
      <c r="Q212" s="130"/>
      <c r="R212" s="130"/>
      <c r="S212" s="123"/>
      <c r="T212" s="135"/>
      <c r="U212" s="135"/>
      <c r="V212" s="135"/>
      <c r="W212" s="125"/>
      <c r="X212" s="135"/>
      <c r="Y212" s="135"/>
      <c r="Z212" s="135"/>
      <c r="AA212" s="135"/>
      <c r="AB212" s="125"/>
      <c r="AC212" s="139"/>
      <c r="AD212" s="140"/>
      <c r="AE212" s="140"/>
      <c r="AF212" s="140"/>
      <c r="AG212" s="140"/>
      <c r="AH212" s="141"/>
      <c r="AI212" s="66"/>
    </row>
    <row r="213" spans="1:37" ht="8.25" customHeight="1" x14ac:dyDescent="0.15">
      <c r="A213" s="94"/>
      <c r="B213" s="108"/>
      <c r="C213" s="98"/>
      <c r="D213" s="100"/>
      <c r="E213" s="98" t="str">
        <f>IF(入力用!I33="","",VLOOKUP($A210,入力用!$A$4:$AD$53,9,0)&amp;"年")</f>
        <v/>
      </c>
      <c r="F213" s="98" t="str">
        <f ca="1">IF(入力用!K33="","",VLOOKUP($A210,入力用!$A$4:$AD$53,11,0)&amp;"歳")</f>
        <v/>
      </c>
      <c r="G213" s="79" t="str">
        <f>VLOOKUP($A210,入力用!$A$4:$AD$53,15,0)&amp;""</f>
        <v/>
      </c>
      <c r="H213" s="82" t="str">
        <f>VLOOKUP($A210,入力用!$A$4:$AD$53,16,0)&amp;""</f>
        <v/>
      </c>
      <c r="I213" s="112" t="str">
        <f>VLOOKUP($A210,入力用!$A$4:$AD$53,18,0)&amp;""</f>
        <v/>
      </c>
      <c r="J213" s="88"/>
      <c r="K213" s="112" t="str">
        <f>VLOOKUP($A210,入力用!$A$4:$AD$53,21,0)&amp;""</f>
        <v/>
      </c>
      <c r="L213" s="91"/>
      <c r="M213" s="80"/>
      <c r="N213" s="116"/>
      <c r="O213" s="130"/>
      <c r="P213" s="130"/>
      <c r="Q213" s="130"/>
      <c r="R213" s="130"/>
      <c r="S213" s="123"/>
      <c r="T213" s="135"/>
      <c r="U213" s="135"/>
      <c r="V213" s="135"/>
      <c r="W213" s="125"/>
      <c r="X213" s="135"/>
      <c r="Y213" s="135"/>
      <c r="Z213" s="135"/>
      <c r="AA213" s="135"/>
      <c r="AB213" s="125"/>
      <c r="AC213" s="68" t="s">
        <v>153</v>
      </c>
      <c r="AD213" s="69"/>
      <c r="AE213" s="69"/>
      <c r="AF213" s="69"/>
      <c r="AG213" s="69"/>
      <c r="AH213" s="70"/>
      <c r="AI213" s="66"/>
    </row>
    <row r="214" spans="1:37" ht="8.25" customHeight="1" x14ac:dyDescent="0.15">
      <c r="A214" s="94"/>
      <c r="B214" s="108"/>
      <c r="C214" s="98"/>
      <c r="D214" s="100"/>
      <c r="E214" s="98"/>
      <c r="F214" s="98"/>
      <c r="G214" s="79"/>
      <c r="H214" s="82"/>
      <c r="I214" s="112"/>
      <c r="J214" s="88"/>
      <c r="K214" s="112"/>
      <c r="L214" s="90" t="str">
        <f>VLOOKUP($A210,入力用!$A$4:$AD$53,26,0)&amp;""</f>
        <v/>
      </c>
      <c r="M214" s="77" t="str">
        <f>VLOOKUP($A210,入力用!$A$4:$AD$53,27,0)&amp;""</f>
        <v/>
      </c>
      <c r="N214" s="116"/>
      <c r="O214" s="130"/>
      <c r="P214" s="130"/>
      <c r="Q214" s="130"/>
      <c r="R214" s="130"/>
      <c r="S214" s="123"/>
      <c r="T214" s="135"/>
      <c r="U214" s="135"/>
      <c r="V214" s="135"/>
      <c r="W214" s="125"/>
      <c r="X214" s="135"/>
      <c r="Y214" s="135"/>
      <c r="Z214" s="135"/>
      <c r="AA214" s="135"/>
      <c r="AB214" s="125"/>
      <c r="AC214" s="71"/>
      <c r="AD214" s="142"/>
      <c r="AE214" s="142"/>
      <c r="AF214" s="142"/>
      <c r="AG214" s="142"/>
      <c r="AH214" s="73"/>
      <c r="AI214" s="66"/>
    </row>
    <row r="215" spans="1:37" ht="8.25" customHeight="1" x14ac:dyDescent="0.15">
      <c r="A215" s="105"/>
      <c r="B215" s="110"/>
      <c r="C215" s="92"/>
      <c r="D215" s="106"/>
      <c r="E215" s="92"/>
      <c r="F215" s="92"/>
      <c r="G215" s="78"/>
      <c r="H215" s="111"/>
      <c r="I215" s="113"/>
      <c r="J215" s="89"/>
      <c r="K215" s="113"/>
      <c r="L215" s="92"/>
      <c r="M215" s="78"/>
      <c r="N215" s="132"/>
      <c r="O215" s="133"/>
      <c r="P215" s="133"/>
      <c r="Q215" s="133"/>
      <c r="R215" s="133"/>
      <c r="S215" s="136"/>
      <c r="T215" s="137"/>
      <c r="U215" s="137"/>
      <c r="V215" s="137"/>
      <c r="W215" s="138"/>
      <c r="X215" s="137"/>
      <c r="Y215" s="137"/>
      <c r="Z215" s="137"/>
      <c r="AA215" s="137"/>
      <c r="AB215" s="138"/>
      <c r="AC215" s="74"/>
      <c r="AD215" s="75"/>
      <c r="AE215" s="75"/>
      <c r="AF215" s="75"/>
      <c r="AG215" s="75"/>
      <c r="AH215" s="76"/>
      <c r="AI215" s="67"/>
    </row>
    <row r="216" spans="1:37" ht="12.75" customHeight="1" x14ac:dyDescent="0.1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row>
    <row r="217" spans="1:37" ht="12.75" customHeight="1" x14ac:dyDescent="0.15">
      <c r="A217" s="15"/>
      <c r="B217" s="24" t="s">
        <v>37</v>
      </c>
      <c r="C217" s="25"/>
      <c r="D217" s="25"/>
      <c r="E217" s="15"/>
      <c r="F217" s="15"/>
      <c r="G217" s="15"/>
      <c r="H217" s="15"/>
      <c r="I217" s="15"/>
      <c r="J217" s="26" t="s">
        <v>38</v>
      </c>
      <c r="K217" s="26"/>
      <c r="L217" s="26"/>
      <c r="M217" s="26"/>
      <c r="N217" s="26"/>
      <c r="O217" s="26"/>
      <c r="P217" s="15"/>
      <c r="Q217" s="15"/>
      <c r="R217" s="15"/>
      <c r="S217" s="15"/>
      <c r="T217" s="15"/>
      <c r="U217" s="15"/>
      <c r="V217" s="15"/>
      <c r="W217" s="15"/>
      <c r="X217" s="15"/>
      <c r="Y217" s="15"/>
      <c r="Z217" s="15"/>
      <c r="AA217" s="15"/>
      <c r="AB217" s="15"/>
      <c r="AC217" s="15"/>
      <c r="AD217" s="15"/>
      <c r="AE217" s="15"/>
      <c r="AF217" s="15"/>
      <c r="AG217" s="15"/>
      <c r="AH217" s="15"/>
      <c r="AI217" s="15"/>
    </row>
    <row r="218" spans="1:37" ht="12.75" customHeight="1" x14ac:dyDescent="0.15">
      <c r="A218" s="15"/>
      <c r="B218" s="15"/>
      <c r="C218" s="15"/>
      <c r="D218" s="15"/>
      <c r="E218" s="15"/>
      <c r="F218" s="15"/>
      <c r="G218" s="15"/>
      <c r="H218" s="15"/>
      <c r="I218" s="15"/>
      <c r="J218" s="26" t="s">
        <v>39</v>
      </c>
      <c r="K218" s="26"/>
      <c r="L218" s="26"/>
      <c r="M218" s="26"/>
      <c r="N218" s="26"/>
      <c r="O218" s="26"/>
      <c r="P218" s="15"/>
      <c r="Q218" s="15"/>
      <c r="R218" s="15"/>
      <c r="S218" s="15"/>
      <c r="T218" s="15"/>
      <c r="U218" s="15"/>
      <c r="V218" s="15"/>
      <c r="W218" s="15"/>
      <c r="X218" s="15"/>
      <c r="Y218" s="15"/>
      <c r="Z218" s="15"/>
      <c r="AA218" s="15"/>
      <c r="AB218" s="15"/>
      <c r="AC218" s="15"/>
      <c r="AD218" s="15"/>
      <c r="AE218" s="15"/>
      <c r="AF218" s="15"/>
      <c r="AG218" s="15"/>
      <c r="AH218" s="15"/>
      <c r="AI218" s="15"/>
    </row>
    <row r="219" spans="1:37" ht="12.75" customHeight="1" x14ac:dyDescent="0.15">
      <c r="A219" s="15"/>
      <c r="B219" s="15"/>
      <c r="C219" s="15"/>
      <c r="D219" s="15"/>
      <c r="E219" s="15"/>
      <c r="F219" s="15"/>
      <c r="G219" s="15"/>
      <c r="H219" s="15"/>
      <c r="I219" s="15"/>
      <c r="J219" s="26" t="s">
        <v>40</v>
      </c>
      <c r="K219" s="26"/>
      <c r="L219" s="26"/>
      <c r="M219" s="26"/>
      <c r="N219" s="26"/>
      <c r="O219" s="26"/>
      <c r="P219" s="15"/>
      <c r="Q219" s="15"/>
      <c r="R219" s="15"/>
      <c r="S219" s="15"/>
      <c r="T219" s="15"/>
      <c r="U219" s="15"/>
      <c r="V219" s="15"/>
      <c r="W219" s="15"/>
      <c r="X219" s="15"/>
      <c r="Y219" s="15"/>
      <c r="Z219" s="15"/>
      <c r="AA219" s="15"/>
      <c r="AB219" s="15"/>
      <c r="AC219" s="15"/>
      <c r="AD219" s="15"/>
      <c r="AE219" s="15"/>
      <c r="AF219" s="15"/>
      <c r="AG219" s="15"/>
      <c r="AH219" s="15"/>
      <c r="AI219" s="15"/>
      <c r="AJ219" s="29"/>
      <c r="AK219" s="29"/>
    </row>
    <row r="220" spans="1:37" ht="12.75" customHeight="1" x14ac:dyDescent="0.15">
      <c r="A220" s="15"/>
      <c r="B220" s="15"/>
      <c r="C220" s="15"/>
      <c r="D220" s="15"/>
      <c r="E220" s="15"/>
      <c r="F220" s="15"/>
      <c r="G220" s="15"/>
      <c r="H220" s="15"/>
      <c r="I220" s="15"/>
      <c r="J220" s="26" t="s">
        <v>41</v>
      </c>
      <c r="K220" s="26"/>
      <c r="L220" s="26"/>
      <c r="M220" s="26"/>
      <c r="N220" s="26"/>
      <c r="O220" s="26"/>
      <c r="P220" s="15"/>
      <c r="Q220" s="15"/>
      <c r="R220" s="15"/>
      <c r="S220" s="15"/>
      <c r="T220" s="15"/>
      <c r="U220" s="15"/>
      <c r="V220" s="15"/>
      <c r="W220" s="15"/>
      <c r="X220" s="15"/>
      <c r="Y220" s="15"/>
      <c r="Z220" s="15"/>
      <c r="AA220" s="15"/>
      <c r="AB220" s="15"/>
      <c r="AC220" s="15"/>
      <c r="AD220" s="15"/>
      <c r="AE220" s="15"/>
      <c r="AF220" s="15"/>
      <c r="AG220" s="15"/>
      <c r="AH220" s="15"/>
      <c r="AI220" s="15"/>
      <c r="AJ220" s="29"/>
      <c r="AK220" s="29"/>
    </row>
    <row r="221" spans="1:37" ht="12.75" customHeight="1" x14ac:dyDescent="0.15">
      <c r="A221" s="15"/>
      <c r="B221" s="15"/>
      <c r="C221" s="15"/>
      <c r="D221" s="15"/>
      <c r="E221" s="15"/>
      <c r="F221" s="15"/>
      <c r="G221" s="15"/>
      <c r="H221" s="15"/>
      <c r="I221" s="15"/>
      <c r="J221" s="26" t="s">
        <v>42</v>
      </c>
      <c r="K221" s="26"/>
      <c r="L221" s="26"/>
      <c r="M221" s="26"/>
      <c r="N221" s="26"/>
      <c r="O221" s="26"/>
      <c r="P221" s="15"/>
      <c r="Q221" s="15"/>
      <c r="R221" s="15"/>
      <c r="S221" s="15"/>
      <c r="T221" s="15"/>
      <c r="U221" s="15"/>
      <c r="V221" s="15"/>
      <c r="W221" s="15"/>
      <c r="X221" s="15"/>
      <c r="Y221" s="15"/>
      <c r="Z221" s="15"/>
      <c r="AA221" s="15"/>
      <c r="AB221" s="15"/>
      <c r="AC221" s="15"/>
      <c r="AD221" s="15"/>
      <c r="AE221" s="15"/>
      <c r="AF221" s="15"/>
      <c r="AG221" s="15"/>
      <c r="AH221" s="15"/>
      <c r="AI221" s="15"/>
      <c r="AJ221" s="29"/>
      <c r="AK221" s="29"/>
    </row>
    <row r="222" spans="1:37" ht="12.75" customHeight="1" x14ac:dyDescent="0.15">
      <c r="A222" s="15"/>
      <c r="B222" s="26" t="s">
        <v>43</v>
      </c>
      <c r="C222" s="26"/>
      <c r="D222" s="26"/>
      <c r="E222" s="26"/>
      <c r="F222" s="26"/>
      <c r="G222" s="26"/>
      <c r="H222" s="26"/>
      <c r="I222" s="15"/>
      <c r="J222" s="26" t="s">
        <v>44</v>
      </c>
      <c r="K222" s="26"/>
      <c r="L222" s="26"/>
      <c r="M222" s="26"/>
      <c r="N222" s="26"/>
      <c r="O222" s="26"/>
      <c r="P222" s="15"/>
      <c r="Q222" s="15"/>
      <c r="R222" s="15"/>
      <c r="S222" s="15"/>
      <c r="T222" s="15"/>
      <c r="U222" s="15"/>
      <c r="V222" s="15"/>
      <c r="W222" s="15"/>
      <c r="X222" s="15"/>
      <c r="Y222" s="15"/>
      <c r="Z222" s="15"/>
      <c r="AA222" s="15"/>
      <c r="AB222" s="15"/>
      <c r="AC222" s="15"/>
      <c r="AD222" s="15"/>
      <c r="AE222" s="15"/>
      <c r="AF222" s="15"/>
      <c r="AG222" s="15"/>
      <c r="AH222" s="15"/>
      <c r="AI222" s="15"/>
      <c r="AJ222" s="29"/>
      <c r="AK222" s="29"/>
    </row>
    <row r="223" spans="1:37" ht="12.75" customHeight="1" x14ac:dyDescent="0.15">
      <c r="A223" s="15"/>
      <c r="B223" s="26" t="s">
        <v>45</v>
      </c>
      <c r="C223" s="26"/>
      <c r="D223" s="26"/>
      <c r="E223" s="26"/>
      <c r="F223" s="26"/>
      <c r="G223" s="26"/>
      <c r="H223" s="26"/>
      <c r="I223" s="15"/>
      <c r="J223" s="26" t="s">
        <v>46</v>
      </c>
      <c r="K223" s="26"/>
      <c r="L223" s="26"/>
      <c r="M223" s="26"/>
      <c r="N223" s="26"/>
      <c r="O223" s="26"/>
      <c r="P223" s="15"/>
      <c r="Q223" s="15"/>
      <c r="R223" s="15"/>
      <c r="S223" s="15"/>
      <c r="T223" s="15"/>
      <c r="U223" s="15"/>
      <c r="V223" s="15"/>
      <c r="W223" s="15"/>
      <c r="X223" s="15"/>
      <c r="Y223" s="15"/>
      <c r="Z223" s="15"/>
      <c r="AA223" s="15"/>
      <c r="AB223" s="15"/>
      <c r="AC223" s="15"/>
      <c r="AD223" s="15"/>
      <c r="AE223" s="15"/>
      <c r="AF223" s="15"/>
      <c r="AG223" s="15"/>
      <c r="AH223" s="15"/>
      <c r="AI223" s="15"/>
      <c r="AJ223" s="29"/>
      <c r="AK223" s="29"/>
    </row>
    <row r="224" spans="1:37" ht="12.75" customHeight="1" x14ac:dyDescent="0.15">
      <c r="A224" s="15"/>
      <c r="B224" s="26" t="s">
        <v>47</v>
      </c>
      <c r="C224" s="26"/>
      <c r="D224" s="26"/>
      <c r="E224" s="26"/>
      <c r="F224" s="26"/>
      <c r="G224" s="26"/>
      <c r="H224" s="26"/>
      <c r="I224" s="15"/>
      <c r="J224" s="26" t="s">
        <v>48</v>
      </c>
      <c r="K224" s="26"/>
      <c r="L224" s="26"/>
      <c r="M224" s="26"/>
      <c r="N224" s="26"/>
      <c r="O224" s="26"/>
      <c r="P224" s="15"/>
      <c r="Q224" s="15"/>
      <c r="R224" s="15"/>
      <c r="S224" s="15"/>
      <c r="T224" s="15"/>
      <c r="U224" s="15"/>
      <c r="V224" s="15"/>
      <c r="W224" s="15"/>
      <c r="X224" s="15"/>
      <c r="Y224" s="15"/>
      <c r="Z224" s="15"/>
      <c r="AA224" s="15"/>
      <c r="AB224" s="15"/>
      <c r="AC224" s="15"/>
      <c r="AD224" s="15"/>
      <c r="AE224" s="15"/>
      <c r="AF224" s="15"/>
      <c r="AG224" s="15"/>
      <c r="AH224" s="15"/>
      <c r="AI224" s="15"/>
      <c r="AJ224" s="29"/>
      <c r="AK224" s="29"/>
    </row>
    <row r="225" spans="1:37" ht="12.75" customHeight="1" x14ac:dyDescent="0.15">
      <c r="A225" s="15"/>
      <c r="B225" s="24" t="s">
        <v>49</v>
      </c>
      <c r="C225" s="27"/>
      <c r="D225" s="27"/>
      <c r="E225" s="27"/>
      <c r="F225" s="27"/>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29"/>
      <c r="AK225" s="29"/>
    </row>
    <row r="226" spans="1:37" ht="8.25" customHeight="1" x14ac:dyDescent="0.15">
      <c r="A226" s="93">
        <f>A210+1</f>
        <v>31</v>
      </c>
      <c r="B226" s="96" t="str">
        <f>VLOOKUP($A226,入力用!$A$4:$AD$53,4,0)&amp;" "&amp;VLOOKUP($A226,入力用!$A$4:$AD$53,5,0)&amp;""</f>
        <v xml:space="preserve"> </v>
      </c>
      <c r="C226" s="90" t="str">
        <f>VLOOKUP($A226,入力用!$A$4:$AD$53,6,0)&amp;""</f>
        <v/>
      </c>
      <c r="D226" s="99" t="str">
        <f>VLOOKUP($A226,入力用!$A$4:$AD$53,7,0)&amp;""</f>
        <v/>
      </c>
      <c r="E226" s="102" t="str">
        <f>IF(入力用!H34="","",VLOOKUP($A226,入力用!$A$4:$AD$53,8,0))</f>
        <v/>
      </c>
      <c r="F226" s="102" t="str">
        <f>IF(入力用!J34="","",VLOOKUP($A226,入力用!$A$4:$AD$53,10,0))</f>
        <v/>
      </c>
      <c r="G226" s="77" t="str">
        <f>VLOOKUP($A226,入力用!$A$4:$AD$53,12,0)&amp;VLOOKUP($A226,入力用!$A$4:$AD$53,13,0)&amp;""</f>
        <v/>
      </c>
      <c r="H226" s="81" t="str">
        <f>VLOOKUP($A226,入力用!$A$4:$AD$53,14,0)&amp;""</f>
        <v/>
      </c>
      <c r="I226" s="84" t="str">
        <f>IF(入力用!Q34="","",VLOOKUP($A226,入力用!$A$4:$AD$53,17,0))</f>
        <v/>
      </c>
      <c r="J226" s="87" t="str">
        <f>VLOOKUP($A226,入力用!$A$4:$AD$53,19,0)&amp;""</f>
        <v/>
      </c>
      <c r="K226" s="84" t="str">
        <f>IF(入力用!T34="","",VLOOKUP($A226,入力用!$A$4:$AD$53,20,0))</f>
        <v/>
      </c>
      <c r="L226" s="90" t="str">
        <f>VLOOKUP($A226,入力用!$A$4:$AD$53,22,0)&amp;""</f>
        <v/>
      </c>
      <c r="M226" s="77" t="str">
        <f>VLOOKUP($A226,入力用!$A$4:$AD$53,23,0)&amp;""</f>
        <v/>
      </c>
      <c r="N226" s="114" t="str">
        <f>VLOOKUP($A226,入力用!$A$4:$AD$53,28,0)&amp;""</f>
        <v/>
      </c>
      <c r="O226" s="115"/>
      <c r="P226" s="115"/>
      <c r="Q226" s="115"/>
      <c r="R226" s="115"/>
      <c r="S226" s="120" t="str">
        <f>VLOOKUP($A226,入力用!$A$4:$AD$53,29,0)&amp;""</f>
        <v/>
      </c>
      <c r="T226" s="121"/>
      <c r="U226" s="121"/>
      <c r="V226" s="121"/>
      <c r="W226" s="122"/>
      <c r="X226" s="121" t="str">
        <f>VLOOKUP($A226,入力用!$A$4:$AD$53,30,0)&amp;""</f>
        <v/>
      </c>
      <c r="Y226" s="121"/>
      <c r="Z226" s="121"/>
      <c r="AA226" s="121"/>
      <c r="AB226" s="122"/>
      <c r="AC226" s="68" t="s">
        <v>151</v>
      </c>
      <c r="AD226" s="69"/>
      <c r="AE226" s="69"/>
      <c r="AF226" s="69"/>
      <c r="AG226" s="69"/>
      <c r="AH226" s="70"/>
      <c r="AI226" s="65" t="str">
        <f>VLOOKUP($A226,入力用!$A$4:$AE$53,31,0)&amp;""</f>
        <v/>
      </c>
    </row>
    <row r="227" spans="1:37" ht="8.25" customHeight="1" x14ac:dyDescent="0.15">
      <c r="A227" s="94"/>
      <c r="B227" s="97"/>
      <c r="C227" s="98"/>
      <c r="D227" s="100"/>
      <c r="E227" s="103"/>
      <c r="F227" s="103"/>
      <c r="G227" s="79"/>
      <c r="H227" s="82"/>
      <c r="I227" s="85"/>
      <c r="J227" s="88"/>
      <c r="K227" s="85"/>
      <c r="L227" s="91"/>
      <c r="M227" s="80"/>
      <c r="N227" s="116"/>
      <c r="O227" s="117"/>
      <c r="P227" s="117"/>
      <c r="Q227" s="117"/>
      <c r="R227" s="117"/>
      <c r="S227" s="123"/>
      <c r="T227" s="124"/>
      <c r="U227" s="124"/>
      <c r="V227" s="124"/>
      <c r="W227" s="125"/>
      <c r="X227" s="124"/>
      <c r="Y227" s="124"/>
      <c r="Z227" s="124"/>
      <c r="AA227" s="124"/>
      <c r="AB227" s="125"/>
      <c r="AC227" s="71"/>
      <c r="AD227" s="142"/>
      <c r="AE227" s="142"/>
      <c r="AF227" s="142"/>
      <c r="AG227" s="142"/>
      <c r="AH227" s="73"/>
      <c r="AI227" s="66"/>
    </row>
    <row r="228" spans="1:37" ht="8.25" customHeight="1" x14ac:dyDescent="0.15">
      <c r="A228" s="94"/>
      <c r="B228" s="107" t="str">
        <f>VLOOKUP($A226,入力用!$A$4:$AD$53,2,0)&amp;" "&amp;VLOOKUP($A226,入力用!$A$4:$AD$53,3,0)&amp;""</f>
        <v xml:space="preserve"> </v>
      </c>
      <c r="C228" s="98"/>
      <c r="D228" s="100"/>
      <c r="E228" s="104"/>
      <c r="F228" s="104"/>
      <c r="G228" s="80"/>
      <c r="H228" s="83"/>
      <c r="I228" s="86"/>
      <c r="J228" s="88"/>
      <c r="K228" s="86"/>
      <c r="L228" s="90" t="str">
        <f>VLOOKUP($A226,入力用!$A$4:$AD$53,24,0)&amp;""</f>
        <v/>
      </c>
      <c r="M228" s="77" t="str">
        <f>VLOOKUP($A226,入力用!$A$4:$AD$53,25,0)&amp;""</f>
        <v/>
      </c>
      <c r="N228" s="116"/>
      <c r="O228" s="117"/>
      <c r="P228" s="117"/>
      <c r="Q228" s="117"/>
      <c r="R228" s="117"/>
      <c r="S228" s="123"/>
      <c r="T228" s="124"/>
      <c r="U228" s="124"/>
      <c r="V228" s="124"/>
      <c r="W228" s="125"/>
      <c r="X228" s="124"/>
      <c r="Y228" s="124"/>
      <c r="Z228" s="124"/>
      <c r="AA228" s="124"/>
      <c r="AB228" s="125"/>
      <c r="AC228" s="139"/>
      <c r="AD228" s="140"/>
      <c r="AE228" s="140"/>
      <c r="AF228" s="140"/>
      <c r="AG228" s="140"/>
      <c r="AH228" s="141"/>
      <c r="AI228" s="66"/>
    </row>
    <row r="229" spans="1:37" ht="8.25" customHeight="1" x14ac:dyDescent="0.15">
      <c r="A229" s="94"/>
      <c r="B229" s="108"/>
      <c r="C229" s="98"/>
      <c r="D229" s="100"/>
      <c r="E229" s="98" t="str">
        <f>IF(入力用!I34="","",VLOOKUP($A226,入力用!$A$4:$AD$53,9,0)&amp;"年")</f>
        <v/>
      </c>
      <c r="F229" s="98" t="str">
        <f ca="1">IF(入力用!K34="","",VLOOKUP($A226,入力用!$A$4:$AD$53,11,0)&amp;"歳")</f>
        <v/>
      </c>
      <c r="G229" s="79" t="str">
        <f>VLOOKUP($A226,入力用!$A$4:$AD$53,15,0)&amp;""</f>
        <v/>
      </c>
      <c r="H229" s="82" t="str">
        <f>VLOOKUP($A226,入力用!$A$4:$AD$53,16,0)&amp;""</f>
        <v/>
      </c>
      <c r="I229" s="112" t="str">
        <f>VLOOKUP($A226,入力用!$A$4:$AD$53,18,0)&amp;""</f>
        <v/>
      </c>
      <c r="J229" s="88"/>
      <c r="K229" s="112" t="str">
        <f>VLOOKUP($A226,入力用!$A$4:$AD$53,21,0)&amp;""</f>
        <v/>
      </c>
      <c r="L229" s="91"/>
      <c r="M229" s="80"/>
      <c r="N229" s="116"/>
      <c r="O229" s="117"/>
      <c r="P229" s="117"/>
      <c r="Q229" s="117"/>
      <c r="R229" s="117"/>
      <c r="S229" s="123"/>
      <c r="T229" s="124"/>
      <c r="U229" s="124"/>
      <c r="V229" s="124"/>
      <c r="W229" s="125"/>
      <c r="X229" s="124"/>
      <c r="Y229" s="124"/>
      <c r="Z229" s="124"/>
      <c r="AA229" s="124"/>
      <c r="AB229" s="125"/>
      <c r="AC229" s="68" t="s">
        <v>153</v>
      </c>
      <c r="AD229" s="69"/>
      <c r="AE229" s="69"/>
      <c r="AF229" s="69"/>
      <c r="AG229" s="69"/>
      <c r="AH229" s="70"/>
      <c r="AI229" s="66"/>
    </row>
    <row r="230" spans="1:37" ht="8.25" customHeight="1" x14ac:dyDescent="0.15">
      <c r="A230" s="94"/>
      <c r="B230" s="108"/>
      <c r="C230" s="98"/>
      <c r="D230" s="100"/>
      <c r="E230" s="98"/>
      <c r="F230" s="98"/>
      <c r="G230" s="79"/>
      <c r="H230" s="82"/>
      <c r="I230" s="112"/>
      <c r="J230" s="88"/>
      <c r="K230" s="112"/>
      <c r="L230" s="90" t="str">
        <f>VLOOKUP($A226,入力用!$A$4:$AD$53,26,0)&amp;""</f>
        <v/>
      </c>
      <c r="M230" s="77" t="str">
        <f>VLOOKUP($A226,入力用!$A$4:$AD$53,27,0)&amp;""</f>
        <v/>
      </c>
      <c r="N230" s="116"/>
      <c r="O230" s="117"/>
      <c r="P230" s="117"/>
      <c r="Q230" s="117"/>
      <c r="R230" s="117"/>
      <c r="S230" s="123"/>
      <c r="T230" s="124"/>
      <c r="U230" s="124"/>
      <c r="V230" s="124"/>
      <c r="W230" s="125"/>
      <c r="X230" s="124"/>
      <c r="Y230" s="124"/>
      <c r="Z230" s="124"/>
      <c r="AA230" s="124"/>
      <c r="AB230" s="125"/>
      <c r="AC230" s="71"/>
      <c r="AD230" s="142"/>
      <c r="AE230" s="142"/>
      <c r="AF230" s="142"/>
      <c r="AG230" s="142"/>
      <c r="AH230" s="73"/>
      <c r="AI230" s="66"/>
    </row>
    <row r="231" spans="1:37" ht="8.25" customHeight="1" x14ac:dyDescent="0.15">
      <c r="A231" s="95"/>
      <c r="B231" s="109"/>
      <c r="C231" s="91"/>
      <c r="D231" s="101"/>
      <c r="E231" s="91"/>
      <c r="F231" s="91"/>
      <c r="G231" s="80"/>
      <c r="H231" s="83"/>
      <c r="I231" s="145"/>
      <c r="J231" s="144"/>
      <c r="K231" s="145"/>
      <c r="L231" s="91"/>
      <c r="M231" s="80"/>
      <c r="N231" s="118"/>
      <c r="O231" s="119"/>
      <c r="P231" s="119"/>
      <c r="Q231" s="119"/>
      <c r="R231" s="119"/>
      <c r="S231" s="126"/>
      <c r="T231" s="127"/>
      <c r="U231" s="127"/>
      <c r="V231" s="127"/>
      <c r="W231" s="128"/>
      <c r="X231" s="127"/>
      <c r="Y231" s="127"/>
      <c r="Z231" s="127"/>
      <c r="AA231" s="127"/>
      <c r="AB231" s="128"/>
      <c r="AC231" s="139"/>
      <c r="AD231" s="140"/>
      <c r="AE231" s="140"/>
      <c r="AF231" s="140"/>
      <c r="AG231" s="140"/>
      <c r="AH231" s="141"/>
      <c r="AI231" s="143"/>
    </row>
    <row r="232" spans="1:37" ht="8.25" customHeight="1" x14ac:dyDescent="0.15">
      <c r="A232" s="93">
        <f>A226+1</f>
        <v>32</v>
      </c>
      <c r="B232" s="96" t="str">
        <f>VLOOKUP($A232,入力用!$A$4:$AD$53,4,0)&amp;" "&amp;VLOOKUP($A232,入力用!$A$4:$AD$53,5,0)&amp;""</f>
        <v xml:space="preserve"> </v>
      </c>
      <c r="C232" s="90" t="str">
        <f>VLOOKUP($A232,入力用!$A$4:$AD$53,6,0)&amp;""</f>
        <v/>
      </c>
      <c r="D232" s="99" t="str">
        <f>VLOOKUP($A232,入力用!$A$4:$AD$53,7,0)&amp;""</f>
        <v/>
      </c>
      <c r="E232" s="102" t="str">
        <f>IF(入力用!H35="","",VLOOKUP($A232,入力用!$A$4:$AD$53,8,0))</f>
        <v/>
      </c>
      <c r="F232" s="102" t="str">
        <f>IF(入力用!J35="","",VLOOKUP($A232,入力用!$A$4:$AD$53,10,0))</f>
        <v/>
      </c>
      <c r="G232" s="77" t="str">
        <f>VLOOKUP($A232,入力用!$A$4:$AD$53,12,0)&amp;VLOOKUP($A232,入力用!$A$4:$AD$53,13,0)&amp;""</f>
        <v/>
      </c>
      <c r="H232" s="81" t="str">
        <f>VLOOKUP($A232,入力用!$A$4:$AD$53,14,0)&amp;""</f>
        <v/>
      </c>
      <c r="I232" s="84" t="str">
        <f>IF(入力用!Q35="","",VLOOKUP($A232,入力用!$A$4:$AD$53,17,0))</f>
        <v/>
      </c>
      <c r="J232" s="87" t="str">
        <f>VLOOKUP($A232,入力用!$A$4:$AD$53,19,0)&amp;""</f>
        <v/>
      </c>
      <c r="K232" s="84" t="str">
        <f>IF(入力用!T35="","",VLOOKUP($A232,入力用!$A$4:$AD$53,20,0))</f>
        <v/>
      </c>
      <c r="L232" s="90" t="str">
        <f>VLOOKUP($A232,入力用!$A$4:$AD$53,22,0)&amp;""</f>
        <v/>
      </c>
      <c r="M232" s="77" t="str">
        <f>VLOOKUP($A232,入力用!$A$4:$AD$53,23,0)&amp;""</f>
        <v/>
      </c>
      <c r="N232" s="114" t="str">
        <f>VLOOKUP($A232,入力用!$A$4:$AD$53,28,0)&amp;""</f>
        <v/>
      </c>
      <c r="O232" s="115"/>
      <c r="P232" s="115"/>
      <c r="Q232" s="115"/>
      <c r="R232" s="115"/>
      <c r="S232" s="120" t="str">
        <f>VLOOKUP($A232,入力用!$A$4:$AD$53,29,0)&amp;""</f>
        <v/>
      </c>
      <c r="T232" s="121"/>
      <c r="U232" s="121"/>
      <c r="V232" s="121"/>
      <c r="W232" s="122"/>
      <c r="X232" s="121" t="str">
        <f>VLOOKUP($A232,入力用!$A$4:$AD$53,30,0)&amp;""</f>
        <v/>
      </c>
      <c r="Y232" s="121"/>
      <c r="Z232" s="121"/>
      <c r="AA232" s="121"/>
      <c r="AB232" s="122"/>
      <c r="AC232" s="68" t="s">
        <v>153</v>
      </c>
      <c r="AD232" s="69"/>
      <c r="AE232" s="69"/>
      <c r="AF232" s="69"/>
      <c r="AG232" s="69"/>
      <c r="AH232" s="70"/>
      <c r="AI232" s="65" t="str">
        <f>VLOOKUP($A232,入力用!$A$4:$AE$53,31,0)&amp;""</f>
        <v/>
      </c>
    </row>
    <row r="233" spans="1:37" ht="8.25" customHeight="1" x14ac:dyDescent="0.15">
      <c r="A233" s="94"/>
      <c r="B233" s="97"/>
      <c r="C233" s="98"/>
      <c r="D233" s="100"/>
      <c r="E233" s="103"/>
      <c r="F233" s="103"/>
      <c r="G233" s="79"/>
      <c r="H233" s="82"/>
      <c r="I233" s="85"/>
      <c r="J233" s="88"/>
      <c r="K233" s="85"/>
      <c r="L233" s="91"/>
      <c r="M233" s="80"/>
      <c r="N233" s="116"/>
      <c r="O233" s="117"/>
      <c r="P233" s="117"/>
      <c r="Q233" s="117"/>
      <c r="R233" s="117"/>
      <c r="S233" s="123"/>
      <c r="T233" s="124"/>
      <c r="U233" s="124"/>
      <c r="V233" s="124"/>
      <c r="W233" s="125"/>
      <c r="X233" s="124"/>
      <c r="Y233" s="124"/>
      <c r="Z233" s="124"/>
      <c r="AA233" s="124"/>
      <c r="AB233" s="125"/>
      <c r="AC233" s="71"/>
      <c r="AD233" s="142"/>
      <c r="AE233" s="142"/>
      <c r="AF233" s="142"/>
      <c r="AG233" s="142"/>
      <c r="AH233" s="73"/>
      <c r="AI233" s="66"/>
    </row>
    <row r="234" spans="1:37" ht="8.25" customHeight="1" x14ac:dyDescent="0.15">
      <c r="A234" s="94"/>
      <c r="B234" s="107" t="str">
        <f>VLOOKUP($A232,入力用!$A$4:$AD$53,2,0)&amp;" "&amp;VLOOKUP($A232,入力用!$A$4:$AD$53,3,0)&amp;""</f>
        <v xml:space="preserve"> </v>
      </c>
      <c r="C234" s="98"/>
      <c r="D234" s="100"/>
      <c r="E234" s="104"/>
      <c r="F234" s="104"/>
      <c r="G234" s="80"/>
      <c r="H234" s="83"/>
      <c r="I234" s="86"/>
      <c r="J234" s="88"/>
      <c r="K234" s="86"/>
      <c r="L234" s="90" t="str">
        <f>VLOOKUP($A232,入力用!$A$4:$AD$53,24,0)&amp;""</f>
        <v/>
      </c>
      <c r="M234" s="77" t="str">
        <f>VLOOKUP($A232,入力用!$A$4:$AD$53,25,0)&amp;""</f>
        <v/>
      </c>
      <c r="N234" s="116"/>
      <c r="O234" s="117"/>
      <c r="P234" s="117"/>
      <c r="Q234" s="117"/>
      <c r="R234" s="117"/>
      <c r="S234" s="123"/>
      <c r="T234" s="124"/>
      <c r="U234" s="124"/>
      <c r="V234" s="124"/>
      <c r="W234" s="125"/>
      <c r="X234" s="124"/>
      <c r="Y234" s="124"/>
      <c r="Z234" s="124"/>
      <c r="AA234" s="124"/>
      <c r="AB234" s="125"/>
      <c r="AC234" s="139"/>
      <c r="AD234" s="140"/>
      <c r="AE234" s="140"/>
      <c r="AF234" s="140"/>
      <c r="AG234" s="140"/>
      <c r="AH234" s="141"/>
      <c r="AI234" s="66"/>
    </row>
    <row r="235" spans="1:37" ht="8.25" customHeight="1" x14ac:dyDescent="0.15">
      <c r="A235" s="94"/>
      <c r="B235" s="108"/>
      <c r="C235" s="98"/>
      <c r="D235" s="100"/>
      <c r="E235" s="98" t="str">
        <f>IF(入力用!I35="","",VLOOKUP($A232,入力用!$A$4:$AD$53,9,0)&amp;"年")</f>
        <v/>
      </c>
      <c r="F235" s="98" t="str">
        <f ca="1">IF(入力用!K35="","",VLOOKUP($A232,入力用!$A$4:$AD$53,11,0)&amp;"歳")</f>
        <v/>
      </c>
      <c r="G235" s="79" t="str">
        <f>VLOOKUP($A232,入力用!$A$4:$AD$53,15,0)&amp;""</f>
        <v/>
      </c>
      <c r="H235" s="82" t="str">
        <f>VLOOKUP($A232,入力用!$A$4:$AD$53,16,0)&amp;""</f>
        <v/>
      </c>
      <c r="I235" s="112" t="str">
        <f>VLOOKUP($A232,入力用!$A$4:$AD$53,18,0)&amp;""</f>
        <v/>
      </c>
      <c r="J235" s="88"/>
      <c r="K235" s="112" t="str">
        <f>VLOOKUP($A232,入力用!$A$4:$AD$53,21,0)&amp;""</f>
        <v/>
      </c>
      <c r="L235" s="91"/>
      <c r="M235" s="80"/>
      <c r="N235" s="116"/>
      <c r="O235" s="117"/>
      <c r="P235" s="117"/>
      <c r="Q235" s="117"/>
      <c r="R235" s="117"/>
      <c r="S235" s="123"/>
      <c r="T235" s="124"/>
      <c r="U235" s="124"/>
      <c r="V235" s="124"/>
      <c r="W235" s="125"/>
      <c r="X235" s="124"/>
      <c r="Y235" s="124"/>
      <c r="Z235" s="124"/>
      <c r="AA235" s="124"/>
      <c r="AB235" s="125"/>
      <c r="AC235" s="68" t="s">
        <v>153</v>
      </c>
      <c r="AD235" s="69"/>
      <c r="AE235" s="69"/>
      <c r="AF235" s="69"/>
      <c r="AG235" s="69"/>
      <c r="AH235" s="70"/>
      <c r="AI235" s="66"/>
    </row>
    <row r="236" spans="1:37" ht="8.25" customHeight="1" x14ac:dyDescent="0.15">
      <c r="A236" s="94"/>
      <c r="B236" s="108"/>
      <c r="C236" s="98"/>
      <c r="D236" s="100"/>
      <c r="E236" s="98"/>
      <c r="F236" s="98"/>
      <c r="G236" s="79"/>
      <c r="H236" s="82"/>
      <c r="I236" s="112"/>
      <c r="J236" s="88"/>
      <c r="K236" s="112"/>
      <c r="L236" s="90" t="str">
        <f>VLOOKUP($A232,入力用!$A$4:$AD$53,26,0)&amp;""</f>
        <v/>
      </c>
      <c r="M236" s="77" t="str">
        <f>VLOOKUP($A232,入力用!$A$4:$AD$53,27,0)&amp;""</f>
        <v/>
      </c>
      <c r="N236" s="116"/>
      <c r="O236" s="117"/>
      <c r="P236" s="117"/>
      <c r="Q236" s="117"/>
      <c r="R236" s="117"/>
      <c r="S236" s="123"/>
      <c r="T236" s="124"/>
      <c r="U236" s="124"/>
      <c r="V236" s="124"/>
      <c r="W236" s="125"/>
      <c r="X236" s="124"/>
      <c r="Y236" s="124"/>
      <c r="Z236" s="124"/>
      <c r="AA236" s="124"/>
      <c r="AB236" s="125"/>
      <c r="AC236" s="71"/>
      <c r="AD236" s="142"/>
      <c r="AE236" s="142"/>
      <c r="AF236" s="142"/>
      <c r="AG236" s="142"/>
      <c r="AH236" s="73"/>
      <c r="AI236" s="66"/>
    </row>
    <row r="237" spans="1:37" ht="8.25" customHeight="1" x14ac:dyDescent="0.15">
      <c r="A237" s="95"/>
      <c r="B237" s="109"/>
      <c r="C237" s="91"/>
      <c r="D237" s="101"/>
      <c r="E237" s="91"/>
      <c r="F237" s="91"/>
      <c r="G237" s="80"/>
      <c r="H237" s="83"/>
      <c r="I237" s="145"/>
      <c r="J237" s="144"/>
      <c r="K237" s="145"/>
      <c r="L237" s="91"/>
      <c r="M237" s="80"/>
      <c r="N237" s="118"/>
      <c r="O237" s="119"/>
      <c r="P237" s="119"/>
      <c r="Q237" s="119"/>
      <c r="R237" s="119"/>
      <c r="S237" s="126"/>
      <c r="T237" s="127"/>
      <c r="U237" s="127"/>
      <c r="V237" s="127"/>
      <c r="W237" s="128"/>
      <c r="X237" s="127"/>
      <c r="Y237" s="127"/>
      <c r="Z237" s="127"/>
      <c r="AA237" s="127"/>
      <c r="AB237" s="128"/>
      <c r="AC237" s="139"/>
      <c r="AD237" s="140"/>
      <c r="AE237" s="140"/>
      <c r="AF237" s="140"/>
      <c r="AG237" s="140"/>
      <c r="AH237" s="141"/>
      <c r="AI237" s="143"/>
    </row>
    <row r="238" spans="1:37" ht="8.25" customHeight="1" x14ac:dyDescent="0.15">
      <c r="A238" s="93">
        <f>A232+1</f>
        <v>33</v>
      </c>
      <c r="B238" s="96" t="str">
        <f>VLOOKUP($A238,入力用!$A$4:$AD$53,4,0)&amp;" "&amp;VLOOKUP($A238,入力用!$A$4:$AD$53,5,0)&amp;""</f>
        <v xml:space="preserve"> </v>
      </c>
      <c r="C238" s="90" t="str">
        <f>VLOOKUP($A238,入力用!$A$4:$AD$53,6,0)&amp;""</f>
        <v/>
      </c>
      <c r="D238" s="99" t="str">
        <f>VLOOKUP($A238,入力用!$A$4:$AD$53,7,0)&amp;""</f>
        <v/>
      </c>
      <c r="E238" s="102" t="str">
        <f>IF(入力用!H36="","",VLOOKUP($A238,入力用!$A$4:$AD$53,8,0))</f>
        <v/>
      </c>
      <c r="F238" s="102" t="str">
        <f>IF(入力用!J36="","",VLOOKUP($A238,入力用!$A$4:$AD$53,10,0))</f>
        <v/>
      </c>
      <c r="G238" s="77" t="str">
        <f>VLOOKUP($A238,入力用!$A$4:$AD$53,12,0)&amp;VLOOKUP($A238,入力用!$A$4:$AD$53,13,0)&amp;""</f>
        <v/>
      </c>
      <c r="H238" s="81" t="str">
        <f>VLOOKUP($A238,入力用!$A$4:$AD$53,14,0)&amp;""</f>
        <v/>
      </c>
      <c r="I238" s="84" t="str">
        <f>IF(入力用!Q36="","",VLOOKUP($A238,入力用!$A$4:$AD$53,17,0))</f>
        <v/>
      </c>
      <c r="J238" s="87" t="str">
        <f>VLOOKUP($A238,入力用!$A$4:$AD$53,19,0)&amp;""</f>
        <v/>
      </c>
      <c r="K238" s="84" t="str">
        <f>IF(入力用!T36="","",VLOOKUP($A238,入力用!$A$4:$AD$53,20,0))</f>
        <v/>
      </c>
      <c r="L238" s="90" t="str">
        <f>VLOOKUP($A238,入力用!$A$4:$AD$53,22,0)&amp;""</f>
        <v/>
      </c>
      <c r="M238" s="77" t="str">
        <f>VLOOKUP($A238,入力用!$A$4:$AD$53,23,0)&amp;""</f>
        <v/>
      </c>
      <c r="N238" s="114" t="str">
        <f>VLOOKUP($A238,入力用!$A$4:$AD$53,28,0)&amp;""</f>
        <v/>
      </c>
      <c r="O238" s="115"/>
      <c r="P238" s="115"/>
      <c r="Q238" s="115"/>
      <c r="R238" s="115"/>
      <c r="S238" s="120" t="str">
        <f>VLOOKUP($A238,入力用!$A$4:$AD$53,29,0)&amp;""</f>
        <v/>
      </c>
      <c r="T238" s="121"/>
      <c r="U238" s="121"/>
      <c r="V238" s="121"/>
      <c r="W238" s="122"/>
      <c r="X238" s="121" t="str">
        <f>VLOOKUP($A238,入力用!$A$4:$AD$53,30,0)&amp;""</f>
        <v/>
      </c>
      <c r="Y238" s="121"/>
      <c r="Z238" s="121"/>
      <c r="AA238" s="121"/>
      <c r="AB238" s="122"/>
      <c r="AC238" s="68" t="s">
        <v>153</v>
      </c>
      <c r="AD238" s="69"/>
      <c r="AE238" s="69"/>
      <c r="AF238" s="69"/>
      <c r="AG238" s="69"/>
      <c r="AH238" s="70"/>
      <c r="AI238" s="65" t="str">
        <f>VLOOKUP($A238,入力用!$A$4:$AE$53,31,0)&amp;""</f>
        <v/>
      </c>
    </row>
    <row r="239" spans="1:37" ht="8.25" customHeight="1" x14ac:dyDescent="0.15">
      <c r="A239" s="94"/>
      <c r="B239" s="97"/>
      <c r="C239" s="98"/>
      <c r="D239" s="100"/>
      <c r="E239" s="103"/>
      <c r="F239" s="103"/>
      <c r="G239" s="79"/>
      <c r="H239" s="82"/>
      <c r="I239" s="85"/>
      <c r="J239" s="88"/>
      <c r="K239" s="85"/>
      <c r="L239" s="91"/>
      <c r="M239" s="80"/>
      <c r="N239" s="116"/>
      <c r="O239" s="117"/>
      <c r="P239" s="117"/>
      <c r="Q239" s="117"/>
      <c r="R239" s="117"/>
      <c r="S239" s="123"/>
      <c r="T239" s="124"/>
      <c r="U239" s="124"/>
      <c r="V239" s="124"/>
      <c r="W239" s="125"/>
      <c r="X239" s="124"/>
      <c r="Y239" s="124"/>
      <c r="Z239" s="124"/>
      <c r="AA239" s="124"/>
      <c r="AB239" s="125"/>
      <c r="AC239" s="71"/>
      <c r="AD239" s="142"/>
      <c r="AE239" s="142"/>
      <c r="AF239" s="142"/>
      <c r="AG239" s="142"/>
      <c r="AH239" s="73"/>
      <c r="AI239" s="66"/>
    </row>
    <row r="240" spans="1:37" ht="8.25" customHeight="1" x14ac:dyDescent="0.15">
      <c r="A240" s="94"/>
      <c r="B240" s="107" t="str">
        <f>VLOOKUP($A238,入力用!$A$4:$AD$53,2,0)&amp;" "&amp;VLOOKUP($A238,入力用!$A$4:$AD$53,3,0)&amp;""</f>
        <v xml:space="preserve"> </v>
      </c>
      <c r="C240" s="98"/>
      <c r="D240" s="100"/>
      <c r="E240" s="104"/>
      <c r="F240" s="104"/>
      <c r="G240" s="80"/>
      <c r="H240" s="83"/>
      <c r="I240" s="86"/>
      <c r="J240" s="88"/>
      <c r="K240" s="86"/>
      <c r="L240" s="90" t="str">
        <f>VLOOKUP($A238,入力用!$A$4:$AD$53,24,0)&amp;""</f>
        <v/>
      </c>
      <c r="M240" s="77" t="str">
        <f>VLOOKUP($A238,入力用!$A$4:$AD$53,25,0)&amp;""</f>
        <v/>
      </c>
      <c r="N240" s="116"/>
      <c r="O240" s="117"/>
      <c r="P240" s="117"/>
      <c r="Q240" s="117"/>
      <c r="R240" s="117"/>
      <c r="S240" s="123"/>
      <c r="T240" s="124"/>
      <c r="U240" s="124"/>
      <c r="V240" s="124"/>
      <c r="W240" s="125"/>
      <c r="X240" s="124"/>
      <c r="Y240" s="124"/>
      <c r="Z240" s="124"/>
      <c r="AA240" s="124"/>
      <c r="AB240" s="125"/>
      <c r="AC240" s="139"/>
      <c r="AD240" s="140"/>
      <c r="AE240" s="140"/>
      <c r="AF240" s="140"/>
      <c r="AG240" s="140"/>
      <c r="AH240" s="141"/>
      <c r="AI240" s="66"/>
    </row>
    <row r="241" spans="1:35" ht="8.25" customHeight="1" x14ac:dyDescent="0.15">
      <c r="A241" s="94"/>
      <c r="B241" s="108"/>
      <c r="C241" s="98"/>
      <c r="D241" s="100"/>
      <c r="E241" s="98" t="str">
        <f>IF(入力用!I36="","",VLOOKUP($A238,入力用!$A$4:$AD$53,9,0)&amp;"年")</f>
        <v/>
      </c>
      <c r="F241" s="98" t="str">
        <f ca="1">IF(入力用!K36="","",VLOOKUP($A238,入力用!$A$4:$AD$53,11,0)&amp;"歳")</f>
        <v/>
      </c>
      <c r="G241" s="79" t="str">
        <f>VLOOKUP($A238,入力用!$A$4:$AD$53,15,0)&amp;""</f>
        <v/>
      </c>
      <c r="H241" s="82" t="str">
        <f>VLOOKUP($A238,入力用!$A$4:$AD$53,16,0)&amp;""</f>
        <v/>
      </c>
      <c r="I241" s="112" t="str">
        <f>VLOOKUP($A238,入力用!$A$4:$AD$53,18,0)&amp;""</f>
        <v/>
      </c>
      <c r="J241" s="88"/>
      <c r="K241" s="112" t="str">
        <f>VLOOKUP($A238,入力用!$A$4:$AD$53,21,0)&amp;""</f>
        <v/>
      </c>
      <c r="L241" s="91"/>
      <c r="M241" s="80"/>
      <c r="N241" s="116"/>
      <c r="O241" s="117"/>
      <c r="P241" s="117"/>
      <c r="Q241" s="117"/>
      <c r="R241" s="117"/>
      <c r="S241" s="123"/>
      <c r="T241" s="124"/>
      <c r="U241" s="124"/>
      <c r="V241" s="124"/>
      <c r="W241" s="125"/>
      <c r="X241" s="124"/>
      <c r="Y241" s="124"/>
      <c r="Z241" s="124"/>
      <c r="AA241" s="124"/>
      <c r="AB241" s="125"/>
      <c r="AC241" s="68" t="s">
        <v>153</v>
      </c>
      <c r="AD241" s="69"/>
      <c r="AE241" s="69"/>
      <c r="AF241" s="69"/>
      <c r="AG241" s="69"/>
      <c r="AH241" s="70"/>
      <c r="AI241" s="66"/>
    </row>
    <row r="242" spans="1:35" ht="8.25" customHeight="1" x14ac:dyDescent="0.15">
      <c r="A242" s="94"/>
      <c r="B242" s="108"/>
      <c r="C242" s="98"/>
      <c r="D242" s="100"/>
      <c r="E242" s="98"/>
      <c r="F242" s="98"/>
      <c r="G242" s="79"/>
      <c r="H242" s="82"/>
      <c r="I242" s="112"/>
      <c r="J242" s="88"/>
      <c r="K242" s="112"/>
      <c r="L242" s="90" t="str">
        <f>VLOOKUP($A238,入力用!$A$4:$AD$53,26,0)&amp;""</f>
        <v/>
      </c>
      <c r="M242" s="77" t="str">
        <f>VLOOKUP($A238,入力用!$A$4:$AD$53,27,0)&amp;""</f>
        <v/>
      </c>
      <c r="N242" s="116"/>
      <c r="O242" s="117"/>
      <c r="P242" s="117"/>
      <c r="Q242" s="117"/>
      <c r="R242" s="117"/>
      <c r="S242" s="123"/>
      <c r="T242" s="124"/>
      <c r="U242" s="124"/>
      <c r="V242" s="124"/>
      <c r="W242" s="125"/>
      <c r="X242" s="124"/>
      <c r="Y242" s="124"/>
      <c r="Z242" s="124"/>
      <c r="AA242" s="124"/>
      <c r="AB242" s="125"/>
      <c r="AC242" s="71"/>
      <c r="AD242" s="142"/>
      <c r="AE242" s="142"/>
      <c r="AF242" s="142"/>
      <c r="AG242" s="142"/>
      <c r="AH242" s="73"/>
      <c r="AI242" s="66"/>
    </row>
    <row r="243" spans="1:35" ht="8.25" customHeight="1" x14ac:dyDescent="0.15">
      <c r="A243" s="95"/>
      <c r="B243" s="109"/>
      <c r="C243" s="91"/>
      <c r="D243" s="101"/>
      <c r="E243" s="91"/>
      <c r="F243" s="91"/>
      <c r="G243" s="80"/>
      <c r="H243" s="83"/>
      <c r="I243" s="145"/>
      <c r="J243" s="144"/>
      <c r="K243" s="145"/>
      <c r="L243" s="91"/>
      <c r="M243" s="80"/>
      <c r="N243" s="118"/>
      <c r="O243" s="119"/>
      <c r="P243" s="119"/>
      <c r="Q243" s="119"/>
      <c r="R243" s="119"/>
      <c r="S243" s="126"/>
      <c r="T243" s="127"/>
      <c r="U243" s="127"/>
      <c r="V243" s="127"/>
      <c r="W243" s="128"/>
      <c r="X243" s="127"/>
      <c r="Y243" s="127"/>
      <c r="Z243" s="127"/>
      <c r="AA243" s="127"/>
      <c r="AB243" s="128"/>
      <c r="AC243" s="139"/>
      <c r="AD243" s="140"/>
      <c r="AE243" s="140"/>
      <c r="AF243" s="140"/>
      <c r="AG243" s="140"/>
      <c r="AH243" s="141"/>
      <c r="AI243" s="143"/>
    </row>
    <row r="244" spans="1:35" ht="8.25" customHeight="1" x14ac:dyDescent="0.15">
      <c r="A244" s="93">
        <f>A238+1</f>
        <v>34</v>
      </c>
      <c r="B244" s="96" t="str">
        <f>VLOOKUP($A244,入力用!$A$4:$AD$53,4,0)&amp;" "&amp;VLOOKUP($A244,入力用!$A$4:$AD$53,5,0)&amp;""</f>
        <v xml:space="preserve"> </v>
      </c>
      <c r="C244" s="90" t="str">
        <f>VLOOKUP($A244,入力用!$A$4:$AD$53,6,0)&amp;""</f>
        <v/>
      </c>
      <c r="D244" s="99" t="str">
        <f>VLOOKUP($A244,入力用!$A$4:$AD$53,7,0)&amp;""</f>
        <v/>
      </c>
      <c r="E244" s="102" t="str">
        <f>IF(入力用!H37="","",VLOOKUP($A244,入力用!$A$4:$AD$53,8,0))</f>
        <v/>
      </c>
      <c r="F244" s="102" t="str">
        <f>IF(入力用!J37="","",VLOOKUP($A244,入力用!$A$4:$AD$53,10,0))</f>
        <v/>
      </c>
      <c r="G244" s="77" t="str">
        <f>VLOOKUP($A244,入力用!$A$4:$AD$53,12,0)&amp;VLOOKUP($A244,入力用!$A$4:$AD$53,13,0)&amp;""</f>
        <v/>
      </c>
      <c r="H244" s="81" t="str">
        <f>VLOOKUP($A244,入力用!$A$4:$AD$53,14,0)&amp;""</f>
        <v/>
      </c>
      <c r="I244" s="84" t="str">
        <f>IF(入力用!Q37="","",VLOOKUP($A244,入力用!$A$4:$AD$53,17,0))</f>
        <v/>
      </c>
      <c r="J244" s="87" t="str">
        <f>VLOOKUP($A244,入力用!$A$4:$AD$53,19,0)&amp;""</f>
        <v/>
      </c>
      <c r="K244" s="84" t="str">
        <f>IF(入力用!T37="","",VLOOKUP($A244,入力用!$A$4:$AD$53,20,0))</f>
        <v/>
      </c>
      <c r="L244" s="90" t="str">
        <f>VLOOKUP($A244,入力用!$A$4:$AD$53,22,0)&amp;""</f>
        <v/>
      </c>
      <c r="M244" s="77" t="str">
        <f>VLOOKUP($A244,入力用!$A$4:$AD$53,23,0)&amp;""</f>
        <v/>
      </c>
      <c r="N244" s="114" t="str">
        <f>VLOOKUP($A244,入力用!$A$4:$AD$53,28,0)&amp;""</f>
        <v/>
      </c>
      <c r="O244" s="115"/>
      <c r="P244" s="115"/>
      <c r="Q244" s="115"/>
      <c r="R244" s="115"/>
      <c r="S244" s="120" t="str">
        <f>VLOOKUP($A244,入力用!$A$4:$AD$53,29,0)&amp;""</f>
        <v/>
      </c>
      <c r="T244" s="121"/>
      <c r="U244" s="121"/>
      <c r="V244" s="121"/>
      <c r="W244" s="122"/>
      <c r="X244" s="121" t="str">
        <f>VLOOKUP($A244,入力用!$A$4:$AD$53,30,0)&amp;""</f>
        <v/>
      </c>
      <c r="Y244" s="121"/>
      <c r="Z244" s="121"/>
      <c r="AA244" s="121"/>
      <c r="AB244" s="122"/>
      <c r="AC244" s="68" t="s">
        <v>153</v>
      </c>
      <c r="AD244" s="69"/>
      <c r="AE244" s="69"/>
      <c r="AF244" s="69"/>
      <c r="AG244" s="69"/>
      <c r="AH244" s="70"/>
      <c r="AI244" s="65" t="str">
        <f>VLOOKUP($A244,入力用!$A$4:$AE$53,31,0)&amp;""</f>
        <v/>
      </c>
    </row>
    <row r="245" spans="1:35" ht="8.25" customHeight="1" x14ac:dyDescent="0.15">
      <c r="A245" s="94"/>
      <c r="B245" s="97"/>
      <c r="C245" s="98"/>
      <c r="D245" s="100"/>
      <c r="E245" s="103"/>
      <c r="F245" s="103"/>
      <c r="G245" s="79"/>
      <c r="H245" s="82"/>
      <c r="I245" s="85"/>
      <c r="J245" s="88"/>
      <c r="K245" s="85"/>
      <c r="L245" s="91"/>
      <c r="M245" s="80"/>
      <c r="N245" s="116"/>
      <c r="O245" s="117"/>
      <c r="P245" s="117"/>
      <c r="Q245" s="117"/>
      <c r="R245" s="117"/>
      <c r="S245" s="123"/>
      <c r="T245" s="124"/>
      <c r="U245" s="124"/>
      <c r="V245" s="124"/>
      <c r="W245" s="125"/>
      <c r="X245" s="124"/>
      <c r="Y245" s="124"/>
      <c r="Z245" s="124"/>
      <c r="AA245" s="124"/>
      <c r="AB245" s="125"/>
      <c r="AC245" s="71"/>
      <c r="AD245" s="142"/>
      <c r="AE245" s="142"/>
      <c r="AF245" s="142"/>
      <c r="AG245" s="142"/>
      <c r="AH245" s="73"/>
      <c r="AI245" s="66"/>
    </row>
    <row r="246" spans="1:35" ht="8.25" customHeight="1" x14ac:dyDescent="0.15">
      <c r="A246" s="94"/>
      <c r="B246" s="107" t="str">
        <f>VLOOKUP($A244,入力用!$A$4:$AD$53,2,0)&amp;" "&amp;VLOOKUP($A244,入力用!$A$4:$AD$53,3,0)&amp;""</f>
        <v xml:space="preserve"> </v>
      </c>
      <c r="C246" s="98"/>
      <c r="D246" s="100"/>
      <c r="E246" s="104"/>
      <c r="F246" s="104"/>
      <c r="G246" s="80"/>
      <c r="H246" s="83"/>
      <c r="I246" s="86"/>
      <c r="J246" s="88"/>
      <c r="K246" s="86"/>
      <c r="L246" s="90" t="str">
        <f>VLOOKUP($A244,入力用!$A$4:$AD$53,24,0)&amp;""</f>
        <v/>
      </c>
      <c r="M246" s="77" t="str">
        <f>VLOOKUP($A244,入力用!$A$4:$AD$53,25,0)&amp;""</f>
        <v/>
      </c>
      <c r="N246" s="116"/>
      <c r="O246" s="117"/>
      <c r="P246" s="117"/>
      <c r="Q246" s="117"/>
      <c r="R246" s="117"/>
      <c r="S246" s="123"/>
      <c r="T246" s="124"/>
      <c r="U246" s="124"/>
      <c r="V246" s="124"/>
      <c r="W246" s="125"/>
      <c r="X246" s="124"/>
      <c r="Y246" s="124"/>
      <c r="Z246" s="124"/>
      <c r="AA246" s="124"/>
      <c r="AB246" s="125"/>
      <c r="AC246" s="139"/>
      <c r="AD246" s="140"/>
      <c r="AE246" s="140"/>
      <c r="AF246" s="140"/>
      <c r="AG246" s="140"/>
      <c r="AH246" s="141"/>
      <c r="AI246" s="66"/>
    </row>
    <row r="247" spans="1:35" ht="8.25" customHeight="1" x14ac:dyDescent="0.15">
      <c r="A247" s="94"/>
      <c r="B247" s="108"/>
      <c r="C247" s="98"/>
      <c r="D247" s="100"/>
      <c r="E247" s="98" t="str">
        <f>IF(入力用!I37="","",VLOOKUP($A244,入力用!$A$4:$AD$53,9,0)&amp;"年")</f>
        <v/>
      </c>
      <c r="F247" s="98" t="str">
        <f ca="1">IF(入力用!K37="","",VLOOKUP($A244,入力用!$A$4:$AD$53,11,0)&amp;"歳")</f>
        <v/>
      </c>
      <c r="G247" s="79" t="str">
        <f>VLOOKUP($A244,入力用!$A$4:$AD$53,15,0)&amp;""</f>
        <v/>
      </c>
      <c r="H247" s="82" t="str">
        <f>VLOOKUP($A244,入力用!$A$4:$AD$53,16,0)&amp;""</f>
        <v/>
      </c>
      <c r="I247" s="112" t="str">
        <f>VLOOKUP($A244,入力用!$A$4:$AD$53,18,0)&amp;""</f>
        <v/>
      </c>
      <c r="J247" s="88"/>
      <c r="K247" s="112" t="str">
        <f>VLOOKUP($A244,入力用!$A$4:$AD$53,21,0)&amp;""</f>
        <v/>
      </c>
      <c r="L247" s="91"/>
      <c r="M247" s="80"/>
      <c r="N247" s="116"/>
      <c r="O247" s="117"/>
      <c r="P247" s="117"/>
      <c r="Q247" s="117"/>
      <c r="R247" s="117"/>
      <c r="S247" s="123"/>
      <c r="T247" s="124"/>
      <c r="U247" s="124"/>
      <c r="V247" s="124"/>
      <c r="W247" s="125"/>
      <c r="X247" s="124"/>
      <c r="Y247" s="124"/>
      <c r="Z247" s="124"/>
      <c r="AA247" s="124"/>
      <c r="AB247" s="125"/>
      <c r="AC247" s="68" t="s">
        <v>153</v>
      </c>
      <c r="AD247" s="69"/>
      <c r="AE247" s="69"/>
      <c r="AF247" s="69"/>
      <c r="AG247" s="69"/>
      <c r="AH247" s="70"/>
      <c r="AI247" s="66"/>
    </row>
    <row r="248" spans="1:35" ht="8.25" customHeight="1" x14ac:dyDescent="0.15">
      <c r="A248" s="94"/>
      <c r="B248" s="108"/>
      <c r="C248" s="98"/>
      <c r="D248" s="100"/>
      <c r="E248" s="98"/>
      <c r="F248" s="98"/>
      <c r="G248" s="79"/>
      <c r="H248" s="82"/>
      <c r="I248" s="112"/>
      <c r="J248" s="88"/>
      <c r="K248" s="112"/>
      <c r="L248" s="90" t="str">
        <f>VLOOKUP($A244,入力用!$A$4:$AD$53,26,0)&amp;""</f>
        <v/>
      </c>
      <c r="M248" s="77" t="str">
        <f>VLOOKUP($A244,入力用!$A$4:$AD$53,27,0)&amp;""</f>
        <v/>
      </c>
      <c r="N248" s="116"/>
      <c r="O248" s="117"/>
      <c r="P248" s="117"/>
      <c r="Q248" s="117"/>
      <c r="R248" s="117"/>
      <c r="S248" s="123"/>
      <c r="T248" s="124"/>
      <c r="U248" s="124"/>
      <c r="V248" s="124"/>
      <c r="W248" s="125"/>
      <c r="X248" s="124"/>
      <c r="Y248" s="124"/>
      <c r="Z248" s="124"/>
      <c r="AA248" s="124"/>
      <c r="AB248" s="125"/>
      <c r="AC248" s="71"/>
      <c r="AD248" s="142"/>
      <c r="AE248" s="142"/>
      <c r="AF248" s="142"/>
      <c r="AG248" s="142"/>
      <c r="AH248" s="73"/>
      <c r="AI248" s="66"/>
    </row>
    <row r="249" spans="1:35" ht="8.25" customHeight="1" x14ac:dyDescent="0.15">
      <c r="A249" s="95"/>
      <c r="B249" s="109"/>
      <c r="C249" s="91"/>
      <c r="D249" s="101"/>
      <c r="E249" s="91"/>
      <c r="F249" s="91"/>
      <c r="G249" s="80"/>
      <c r="H249" s="83"/>
      <c r="I249" s="145"/>
      <c r="J249" s="144"/>
      <c r="K249" s="145"/>
      <c r="L249" s="91"/>
      <c r="M249" s="80"/>
      <c r="N249" s="118"/>
      <c r="O249" s="119"/>
      <c r="P249" s="119"/>
      <c r="Q249" s="119"/>
      <c r="R249" s="119"/>
      <c r="S249" s="126"/>
      <c r="T249" s="127"/>
      <c r="U249" s="127"/>
      <c r="V249" s="127"/>
      <c r="W249" s="128"/>
      <c r="X249" s="127"/>
      <c r="Y249" s="127"/>
      <c r="Z249" s="127"/>
      <c r="AA249" s="127"/>
      <c r="AB249" s="128"/>
      <c r="AC249" s="139"/>
      <c r="AD249" s="140"/>
      <c r="AE249" s="140"/>
      <c r="AF249" s="140"/>
      <c r="AG249" s="140"/>
      <c r="AH249" s="141"/>
      <c r="AI249" s="143"/>
    </row>
    <row r="250" spans="1:35" ht="8.25" customHeight="1" x14ac:dyDescent="0.15">
      <c r="A250" s="93">
        <f>A244+1</f>
        <v>35</v>
      </c>
      <c r="B250" s="96" t="str">
        <f>VLOOKUP($A250,入力用!$A$4:$AD$53,4,0)&amp;" "&amp;VLOOKUP($A250,入力用!$A$4:$AD$53,5,0)&amp;""</f>
        <v xml:space="preserve"> </v>
      </c>
      <c r="C250" s="90" t="str">
        <f>VLOOKUP($A250,入力用!$A$4:$AD$53,6,0)&amp;""</f>
        <v/>
      </c>
      <c r="D250" s="99" t="str">
        <f>VLOOKUP($A250,入力用!$A$4:$AD$53,7,0)&amp;""</f>
        <v/>
      </c>
      <c r="E250" s="102" t="str">
        <f>IF(入力用!H38="","",VLOOKUP($A250,入力用!$A$4:$AD$53,8,0))</f>
        <v/>
      </c>
      <c r="F250" s="102" t="str">
        <f>IF(入力用!J38="","",VLOOKUP($A250,入力用!$A$4:$AD$53,10,0))</f>
        <v/>
      </c>
      <c r="G250" s="77" t="str">
        <f>VLOOKUP($A250,入力用!$A$4:$AD$53,12,0)&amp;VLOOKUP($A250,入力用!$A$4:$AD$53,13,0)&amp;""</f>
        <v/>
      </c>
      <c r="H250" s="81" t="str">
        <f>VLOOKUP($A250,入力用!$A$4:$AD$53,14,0)&amp;""</f>
        <v/>
      </c>
      <c r="I250" s="84" t="str">
        <f>IF(入力用!Q38="","",VLOOKUP($A250,入力用!$A$4:$AD$53,17,0))</f>
        <v/>
      </c>
      <c r="J250" s="87" t="str">
        <f>VLOOKUP($A250,入力用!$A$4:$AD$53,19,0)&amp;""</f>
        <v/>
      </c>
      <c r="K250" s="84" t="str">
        <f>IF(入力用!T38="","",VLOOKUP($A250,入力用!$A$4:$AD$53,20,0))</f>
        <v/>
      </c>
      <c r="L250" s="90" t="str">
        <f>VLOOKUP($A250,入力用!$A$4:$AD$53,22,0)&amp;""</f>
        <v/>
      </c>
      <c r="M250" s="77" t="str">
        <f>VLOOKUP($A250,入力用!$A$4:$AD$53,23,0)&amp;""</f>
        <v/>
      </c>
      <c r="N250" s="114" t="str">
        <f>VLOOKUP($A250,入力用!$A$4:$AD$53,28,0)&amp;""</f>
        <v/>
      </c>
      <c r="O250" s="115"/>
      <c r="P250" s="115"/>
      <c r="Q250" s="115"/>
      <c r="R250" s="115"/>
      <c r="S250" s="120" t="str">
        <f>VLOOKUP($A250,入力用!$A$4:$AD$53,29,0)&amp;""</f>
        <v/>
      </c>
      <c r="T250" s="121"/>
      <c r="U250" s="121"/>
      <c r="V250" s="121"/>
      <c r="W250" s="122"/>
      <c r="X250" s="121" t="str">
        <f>VLOOKUP($A250,入力用!$A$4:$AD$53,30,0)&amp;""</f>
        <v/>
      </c>
      <c r="Y250" s="121"/>
      <c r="Z250" s="121"/>
      <c r="AA250" s="121"/>
      <c r="AB250" s="122"/>
      <c r="AC250" s="68" t="s">
        <v>153</v>
      </c>
      <c r="AD250" s="69"/>
      <c r="AE250" s="69"/>
      <c r="AF250" s="69"/>
      <c r="AG250" s="69"/>
      <c r="AH250" s="70"/>
      <c r="AI250" s="65" t="str">
        <f>VLOOKUP($A250,入力用!$A$4:$AE$53,31,0)&amp;""</f>
        <v/>
      </c>
    </row>
    <row r="251" spans="1:35" ht="8.25" customHeight="1" x14ac:dyDescent="0.15">
      <c r="A251" s="94"/>
      <c r="B251" s="97"/>
      <c r="C251" s="98"/>
      <c r="D251" s="100"/>
      <c r="E251" s="103"/>
      <c r="F251" s="103"/>
      <c r="G251" s="79"/>
      <c r="H251" s="82"/>
      <c r="I251" s="85"/>
      <c r="J251" s="88"/>
      <c r="K251" s="85"/>
      <c r="L251" s="91"/>
      <c r="M251" s="80"/>
      <c r="N251" s="116"/>
      <c r="O251" s="117"/>
      <c r="P251" s="117"/>
      <c r="Q251" s="117"/>
      <c r="R251" s="117"/>
      <c r="S251" s="123"/>
      <c r="T251" s="124"/>
      <c r="U251" s="124"/>
      <c r="V251" s="124"/>
      <c r="W251" s="125"/>
      <c r="X251" s="124"/>
      <c r="Y251" s="124"/>
      <c r="Z251" s="124"/>
      <c r="AA251" s="124"/>
      <c r="AB251" s="125"/>
      <c r="AC251" s="71"/>
      <c r="AD251" s="142"/>
      <c r="AE251" s="142"/>
      <c r="AF251" s="142"/>
      <c r="AG251" s="142"/>
      <c r="AH251" s="73"/>
      <c r="AI251" s="66"/>
    </row>
    <row r="252" spans="1:35" ht="8.25" customHeight="1" x14ac:dyDescent="0.15">
      <c r="A252" s="94"/>
      <c r="B252" s="107" t="str">
        <f>VLOOKUP($A250,入力用!$A$4:$AD$53,2,0)&amp;" "&amp;VLOOKUP($A250,入力用!$A$4:$AD$53,3,0)&amp;""</f>
        <v xml:space="preserve"> </v>
      </c>
      <c r="C252" s="98"/>
      <c r="D252" s="100"/>
      <c r="E252" s="104"/>
      <c r="F252" s="104"/>
      <c r="G252" s="80"/>
      <c r="H252" s="83"/>
      <c r="I252" s="86"/>
      <c r="J252" s="88"/>
      <c r="K252" s="86"/>
      <c r="L252" s="90" t="str">
        <f>VLOOKUP($A250,入力用!$A$4:$AD$53,24,0)&amp;""</f>
        <v/>
      </c>
      <c r="M252" s="77" t="str">
        <f>VLOOKUP($A250,入力用!$A$4:$AD$53,25,0)&amp;""</f>
        <v/>
      </c>
      <c r="N252" s="116"/>
      <c r="O252" s="117"/>
      <c r="P252" s="117"/>
      <c r="Q252" s="117"/>
      <c r="R252" s="117"/>
      <c r="S252" s="123"/>
      <c r="T252" s="124"/>
      <c r="U252" s="124"/>
      <c r="V252" s="124"/>
      <c r="W252" s="125"/>
      <c r="X252" s="124"/>
      <c r="Y252" s="124"/>
      <c r="Z252" s="124"/>
      <c r="AA252" s="124"/>
      <c r="AB252" s="125"/>
      <c r="AC252" s="139"/>
      <c r="AD252" s="140"/>
      <c r="AE252" s="140"/>
      <c r="AF252" s="140"/>
      <c r="AG252" s="140"/>
      <c r="AH252" s="141"/>
      <c r="AI252" s="66"/>
    </row>
    <row r="253" spans="1:35" ht="8.25" customHeight="1" x14ac:dyDescent="0.15">
      <c r="A253" s="94"/>
      <c r="B253" s="108"/>
      <c r="C253" s="98"/>
      <c r="D253" s="100"/>
      <c r="E253" s="98" t="str">
        <f>IF(入力用!I38="","",VLOOKUP($A250,入力用!$A$4:$AD$53,9,0)&amp;"年")</f>
        <v/>
      </c>
      <c r="F253" s="98" t="str">
        <f ca="1">IF(入力用!K38="","",VLOOKUP($A250,入力用!$A$4:$AD$53,11,0)&amp;"歳")</f>
        <v/>
      </c>
      <c r="G253" s="79" t="str">
        <f>VLOOKUP($A250,入力用!$A$4:$AD$53,15,0)&amp;""</f>
        <v/>
      </c>
      <c r="H253" s="82" t="str">
        <f>VLOOKUP($A250,入力用!$A$4:$AD$53,16,0)&amp;""</f>
        <v/>
      </c>
      <c r="I253" s="112" t="str">
        <f>VLOOKUP($A250,入力用!$A$4:$AD$53,18,0)&amp;""</f>
        <v/>
      </c>
      <c r="J253" s="88"/>
      <c r="K253" s="112" t="str">
        <f>VLOOKUP($A250,入力用!$A$4:$AD$53,21,0)&amp;""</f>
        <v/>
      </c>
      <c r="L253" s="91"/>
      <c r="M253" s="80"/>
      <c r="N253" s="116"/>
      <c r="O253" s="117"/>
      <c r="P253" s="117"/>
      <c r="Q253" s="117"/>
      <c r="R253" s="117"/>
      <c r="S253" s="123"/>
      <c r="T253" s="124"/>
      <c r="U253" s="124"/>
      <c r="V253" s="124"/>
      <c r="W253" s="125"/>
      <c r="X253" s="124"/>
      <c r="Y253" s="124"/>
      <c r="Z253" s="124"/>
      <c r="AA253" s="124"/>
      <c r="AB253" s="125"/>
      <c r="AC253" s="68" t="s">
        <v>153</v>
      </c>
      <c r="AD253" s="69"/>
      <c r="AE253" s="69"/>
      <c r="AF253" s="69"/>
      <c r="AG253" s="69"/>
      <c r="AH253" s="70"/>
      <c r="AI253" s="66"/>
    </row>
    <row r="254" spans="1:35" ht="8.25" customHeight="1" x14ac:dyDescent="0.15">
      <c r="A254" s="94"/>
      <c r="B254" s="108"/>
      <c r="C254" s="98"/>
      <c r="D254" s="100"/>
      <c r="E254" s="98"/>
      <c r="F254" s="98"/>
      <c r="G254" s="79"/>
      <c r="H254" s="82"/>
      <c r="I254" s="112"/>
      <c r="J254" s="88"/>
      <c r="K254" s="112"/>
      <c r="L254" s="90" t="str">
        <f>VLOOKUP($A250,入力用!$A$4:$AD$53,26,0)&amp;""</f>
        <v/>
      </c>
      <c r="M254" s="77" t="str">
        <f>VLOOKUP($A250,入力用!$A$4:$AD$53,27,0)&amp;""</f>
        <v/>
      </c>
      <c r="N254" s="116"/>
      <c r="O254" s="117"/>
      <c r="P254" s="117"/>
      <c r="Q254" s="117"/>
      <c r="R254" s="117"/>
      <c r="S254" s="123"/>
      <c r="T254" s="124"/>
      <c r="U254" s="124"/>
      <c r="V254" s="124"/>
      <c r="W254" s="125"/>
      <c r="X254" s="124"/>
      <c r="Y254" s="124"/>
      <c r="Z254" s="124"/>
      <c r="AA254" s="124"/>
      <c r="AB254" s="125"/>
      <c r="AC254" s="71"/>
      <c r="AD254" s="142"/>
      <c r="AE254" s="142"/>
      <c r="AF254" s="142"/>
      <c r="AG254" s="142"/>
      <c r="AH254" s="73"/>
      <c r="AI254" s="66"/>
    </row>
    <row r="255" spans="1:35" ht="8.25" customHeight="1" x14ac:dyDescent="0.15">
      <c r="A255" s="95"/>
      <c r="B255" s="109"/>
      <c r="C255" s="91"/>
      <c r="D255" s="101"/>
      <c r="E255" s="91"/>
      <c r="F255" s="91"/>
      <c r="G255" s="80"/>
      <c r="H255" s="83"/>
      <c r="I255" s="145"/>
      <c r="J255" s="144"/>
      <c r="K255" s="145"/>
      <c r="L255" s="91"/>
      <c r="M255" s="80"/>
      <c r="N255" s="118"/>
      <c r="O255" s="119"/>
      <c r="P255" s="119"/>
      <c r="Q255" s="119"/>
      <c r="R255" s="119"/>
      <c r="S255" s="126"/>
      <c r="T255" s="127"/>
      <c r="U255" s="127"/>
      <c r="V255" s="127"/>
      <c r="W255" s="128"/>
      <c r="X255" s="127"/>
      <c r="Y255" s="127"/>
      <c r="Z255" s="127"/>
      <c r="AA255" s="127"/>
      <c r="AB255" s="128"/>
      <c r="AC255" s="139"/>
      <c r="AD255" s="140"/>
      <c r="AE255" s="140"/>
      <c r="AF255" s="140"/>
      <c r="AG255" s="140"/>
      <c r="AH255" s="141"/>
      <c r="AI255" s="143"/>
    </row>
    <row r="256" spans="1:35" ht="8.25" customHeight="1" x14ac:dyDescent="0.15">
      <c r="A256" s="93">
        <f>A250+1</f>
        <v>36</v>
      </c>
      <c r="B256" s="96" t="str">
        <f>VLOOKUP($A256,入力用!$A$4:$AD$53,4,0)&amp;" "&amp;VLOOKUP($A256,入力用!$A$4:$AD$53,5,0)&amp;""</f>
        <v xml:space="preserve"> </v>
      </c>
      <c r="C256" s="90" t="str">
        <f>VLOOKUP($A256,入力用!$A$4:$AD$53,6,0)&amp;""</f>
        <v/>
      </c>
      <c r="D256" s="99" t="str">
        <f>VLOOKUP($A256,入力用!$A$4:$AD$53,7,0)&amp;""</f>
        <v/>
      </c>
      <c r="E256" s="102" t="str">
        <f>IF(入力用!H39="","",VLOOKUP($A256,入力用!$A$4:$AD$53,8,0))</f>
        <v/>
      </c>
      <c r="F256" s="102" t="str">
        <f>IF(入力用!J39="","",VLOOKUP($A256,入力用!$A$4:$AD$53,10,0))</f>
        <v/>
      </c>
      <c r="G256" s="77" t="str">
        <f>VLOOKUP($A256,入力用!$A$4:$AD$53,12,0)&amp;VLOOKUP($A256,入力用!$A$4:$AD$53,13,0)&amp;""</f>
        <v/>
      </c>
      <c r="H256" s="81" t="str">
        <f>VLOOKUP($A256,入力用!$A$4:$AD$53,14,0)&amp;""</f>
        <v/>
      </c>
      <c r="I256" s="84" t="str">
        <f>IF(入力用!Q39="","",VLOOKUP($A256,入力用!$A$4:$AD$53,17,0))</f>
        <v/>
      </c>
      <c r="J256" s="87" t="str">
        <f>VLOOKUP($A256,入力用!$A$4:$AD$53,19,0)&amp;""</f>
        <v/>
      </c>
      <c r="K256" s="84" t="str">
        <f>IF(入力用!T39="","",VLOOKUP($A256,入力用!$A$4:$AD$53,20,0))</f>
        <v/>
      </c>
      <c r="L256" s="90" t="str">
        <f>VLOOKUP($A256,入力用!$A$4:$AD$53,22,0)&amp;""</f>
        <v/>
      </c>
      <c r="M256" s="77" t="str">
        <f>VLOOKUP($A256,入力用!$A$4:$AD$53,23,0)&amp;""</f>
        <v/>
      </c>
      <c r="N256" s="114" t="str">
        <f>VLOOKUP($A256,入力用!$A$4:$AD$53,28,0)&amp;""</f>
        <v/>
      </c>
      <c r="O256" s="115"/>
      <c r="P256" s="115"/>
      <c r="Q256" s="115"/>
      <c r="R256" s="115"/>
      <c r="S256" s="120" t="str">
        <f>VLOOKUP($A256,入力用!$A$4:$AD$53,29,0)&amp;""</f>
        <v/>
      </c>
      <c r="T256" s="121"/>
      <c r="U256" s="121"/>
      <c r="V256" s="121"/>
      <c r="W256" s="122"/>
      <c r="X256" s="121" t="str">
        <f>VLOOKUP($A256,入力用!$A$4:$AD$53,30,0)&amp;""</f>
        <v/>
      </c>
      <c r="Y256" s="121"/>
      <c r="Z256" s="121"/>
      <c r="AA256" s="121"/>
      <c r="AB256" s="122"/>
      <c r="AC256" s="68" t="s">
        <v>153</v>
      </c>
      <c r="AD256" s="69"/>
      <c r="AE256" s="69"/>
      <c r="AF256" s="69"/>
      <c r="AG256" s="69"/>
      <c r="AH256" s="70"/>
      <c r="AI256" s="65" t="str">
        <f>VLOOKUP($A256,入力用!$A$4:$AE$53,31,0)&amp;""</f>
        <v/>
      </c>
    </row>
    <row r="257" spans="1:35" ht="8.25" customHeight="1" x14ac:dyDescent="0.15">
      <c r="A257" s="94"/>
      <c r="B257" s="97"/>
      <c r="C257" s="98"/>
      <c r="D257" s="100"/>
      <c r="E257" s="103"/>
      <c r="F257" s="103"/>
      <c r="G257" s="79"/>
      <c r="H257" s="82"/>
      <c r="I257" s="85"/>
      <c r="J257" s="88"/>
      <c r="K257" s="85"/>
      <c r="L257" s="91"/>
      <c r="M257" s="80"/>
      <c r="N257" s="116"/>
      <c r="O257" s="117"/>
      <c r="P257" s="117"/>
      <c r="Q257" s="117"/>
      <c r="R257" s="117"/>
      <c r="S257" s="123"/>
      <c r="T257" s="124"/>
      <c r="U257" s="124"/>
      <c r="V257" s="124"/>
      <c r="W257" s="125"/>
      <c r="X257" s="124"/>
      <c r="Y257" s="124"/>
      <c r="Z257" s="124"/>
      <c r="AA257" s="124"/>
      <c r="AB257" s="125"/>
      <c r="AC257" s="71"/>
      <c r="AD257" s="142"/>
      <c r="AE257" s="142"/>
      <c r="AF257" s="142"/>
      <c r="AG257" s="142"/>
      <c r="AH257" s="73"/>
      <c r="AI257" s="66"/>
    </row>
    <row r="258" spans="1:35" ht="8.25" customHeight="1" x14ac:dyDescent="0.15">
      <c r="A258" s="94"/>
      <c r="B258" s="107" t="str">
        <f>VLOOKUP($A256,入力用!$A$4:$AD$53,2,0)&amp;" "&amp;VLOOKUP($A256,入力用!$A$4:$AD$53,3,0)&amp;""</f>
        <v xml:space="preserve"> </v>
      </c>
      <c r="C258" s="98"/>
      <c r="D258" s="100"/>
      <c r="E258" s="104"/>
      <c r="F258" s="104"/>
      <c r="G258" s="80"/>
      <c r="H258" s="83"/>
      <c r="I258" s="86"/>
      <c r="J258" s="88"/>
      <c r="K258" s="86"/>
      <c r="L258" s="90" t="str">
        <f>VLOOKUP($A256,入力用!$A$4:$AD$53,24,0)&amp;""</f>
        <v/>
      </c>
      <c r="M258" s="77" t="str">
        <f>VLOOKUP($A256,入力用!$A$4:$AD$53,25,0)&amp;""</f>
        <v/>
      </c>
      <c r="N258" s="116"/>
      <c r="O258" s="117"/>
      <c r="P258" s="117"/>
      <c r="Q258" s="117"/>
      <c r="R258" s="117"/>
      <c r="S258" s="123"/>
      <c r="T258" s="124"/>
      <c r="U258" s="124"/>
      <c r="V258" s="124"/>
      <c r="W258" s="125"/>
      <c r="X258" s="124"/>
      <c r="Y258" s="124"/>
      <c r="Z258" s="124"/>
      <c r="AA258" s="124"/>
      <c r="AB258" s="125"/>
      <c r="AC258" s="139"/>
      <c r="AD258" s="140"/>
      <c r="AE258" s="140"/>
      <c r="AF258" s="140"/>
      <c r="AG258" s="140"/>
      <c r="AH258" s="141"/>
      <c r="AI258" s="66"/>
    </row>
    <row r="259" spans="1:35" ht="8.25" customHeight="1" x14ac:dyDescent="0.15">
      <c r="A259" s="94"/>
      <c r="B259" s="108"/>
      <c r="C259" s="98"/>
      <c r="D259" s="100"/>
      <c r="E259" s="98" t="str">
        <f>IF(入力用!I39="","",VLOOKUP($A256,入力用!$A$4:$AD$53,9,0)&amp;"年")</f>
        <v/>
      </c>
      <c r="F259" s="98" t="str">
        <f ca="1">IF(入力用!K39="","",VLOOKUP($A256,入力用!$A$4:$AD$53,11,0)&amp;"歳")</f>
        <v/>
      </c>
      <c r="G259" s="79" t="str">
        <f>VLOOKUP($A256,入力用!$A$4:$AD$53,15,0)&amp;""</f>
        <v/>
      </c>
      <c r="H259" s="82" t="str">
        <f>VLOOKUP($A256,入力用!$A$4:$AD$53,16,0)&amp;""</f>
        <v/>
      </c>
      <c r="I259" s="112" t="str">
        <f>VLOOKUP($A256,入力用!$A$4:$AD$53,18,0)&amp;""</f>
        <v/>
      </c>
      <c r="J259" s="88"/>
      <c r="K259" s="112" t="str">
        <f>VLOOKUP($A256,入力用!$A$4:$AD$53,21,0)&amp;""</f>
        <v/>
      </c>
      <c r="L259" s="91"/>
      <c r="M259" s="80"/>
      <c r="N259" s="116"/>
      <c r="O259" s="117"/>
      <c r="P259" s="117"/>
      <c r="Q259" s="117"/>
      <c r="R259" s="117"/>
      <c r="S259" s="123"/>
      <c r="T259" s="124"/>
      <c r="U259" s="124"/>
      <c r="V259" s="124"/>
      <c r="W259" s="125"/>
      <c r="X259" s="124"/>
      <c r="Y259" s="124"/>
      <c r="Z259" s="124"/>
      <c r="AA259" s="124"/>
      <c r="AB259" s="125"/>
      <c r="AC259" s="68" t="s">
        <v>153</v>
      </c>
      <c r="AD259" s="69"/>
      <c r="AE259" s="69"/>
      <c r="AF259" s="69"/>
      <c r="AG259" s="69"/>
      <c r="AH259" s="70"/>
      <c r="AI259" s="66"/>
    </row>
    <row r="260" spans="1:35" ht="8.25" customHeight="1" x14ac:dyDescent="0.15">
      <c r="A260" s="94"/>
      <c r="B260" s="108"/>
      <c r="C260" s="98"/>
      <c r="D260" s="100"/>
      <c r="E260" s="98"/>
      <c r="F260" s="98"/>
      <c r="G260" s="79"/>
      <c r="H260" s="82"/>
      <c r="I260" s="112"/>
      <c r="J260" s="88"/>
      <c r="K260" s="112"/>
      <c r="L260" s="90" t="str">
        <f>VLOOKUP($A256,入力用!$A$4:$AD$53,26,0)&amp;""</f>
        <v/>
      </c>
      <c r="M260" s="77" t="str">
        <f>VLOOKUP($A256,入力用!$A$4:$AD$53,27,0)&amp;""</f>
        <v/>
      </c>
      <c r="N260" s="116"/>
      <c r="O260" s="117"/>
      <c r="P260" s="117"/>
      <c r="Q260" s="117"/>
      <c r="R260" s="117"/>
      <c r="S260" s="123"/>
      <c r="T260" s="124"/>
      <c r="U260" s="124"/>
      <c r="V260" s="124"/>
      <c r="W260" s="125"/>
      <c r="X260" s="124"/>
      <c r="Y260" s="124"/>
      <c r="Z260" s="124"/>
      <c r="AA260" s="124"/>
      <c r="AB260" s="125"/>
      <c r="AC260" s="71"/>
      <c r="AD260" s="142"/>
      <c r="AE260" s="142"/>
      <c r="AF260" s="142"/>
      <c r="AG260" s="142"/>
      <c r="AH260" s="73"/>
      <c r="AI260" s="66"/>
    </row>
    <row r="261" spans="1:35" ht="8.25" customHeight="1" x14ac:dyDescent="0.15">
      <c r="A261" s="95"/>
      <c r="B261" s="109"/>
      <c r="C261" s="91"/>
      <c r="D261" s="101"/>
      <c r="E261" s="91"/>
      <c r="F261" s="91"/>
      <c r="G261" s="80"/>
      <c r="H261" s="83"/>
      <c r="I261" s="145"/>
      <c r="J261" s="144"/>
      <c r="K261" s="145"/>
      <c r="L261" s="91"/>
      <c r="M261" s="80"/>
      <c r="N261" s="118"/>
      <c r="O261" s="119"/>
      <c r="P261" s="119"/>
      <c r="Q261" s="119"/>
      <c r="R261" s="119"/>
      <c r="S261" s="126"/>
      <c r="T261" s="127"/>
      <c r="U261" s="127"/>
      <c r="V261" s="127"/>
      <c r="W261" s="128"/>
      <c r="X261" s="127"/>
      <c r="Y261" s="127"/>
      <c r="Z261" s="127"/>
      <c r="AA261" s="127"/>
      <c r="AB261" s="128"/>
      <c r="AC261" s="139"/>
      <c r="AD261" s="140"/>
      <c r="AE261" s="140"/>
      <c r="AF261" s="140"/>
      <c r="AG261" s="140"/>
      <c r="AH261" s="141"/>
      <c r="AI261" s="143"/>
    </row>
    <row r="262" spans="1:35" ht="8.25" customHeight="1" x14ac:dyDescent="0.15">
      <c r="A262" s="93">
        <f>A256+1</f>
        <v>37</v>
      </c>
      <c r="B262" s="96" t="str">
        <f>VLOOKUP($A262,入力用!$A$4:$AD$53,4,0)&amp;" "&amp;VLOOKUP($A262,入力用!$A$4:$AD$53,5,0)&amp;""</f>
        <v xml:space="preserve"> </v>
      </c>
      <c r="C262" s="90" t="str">
        <f>VLOOKUP($A262,入力用!$A$4:$AD$53,6,0)&amp;""</f>
        <v/>
      </c>
      <c r="D262" s="99" t="str">
        <f>VLOOKUP($A262,入力用!$A$4:$AD$53,7,0)&amp;""</f>
        <v/>
      </c>
      <c r="E262" s="102" t="str">
        <f>IF(入力用!H40="","",VLOOKUP($A262,入力用!$A$4:$AD$53,8,0))</f>
        <v/>
      </c>
      <c r="F262" s="102" t="str">
        <f>IF(入力用!J40="","",VLOOKUP($A262,入力用!$A$4:$AD$53,10,0))</f>
        <v/>
      </c>
      <c r="G262" s="77" t="str">
        <f>VLOOKUP($A262,入力用!$A$4:$AD$53,12,0)&amp;VLOOKUP($A262,入力用!$A$4:$AD$53,13,0)&amp;""</f>
        <v/>
      </c>
      <c r="H262" s="81" t="str">
        <f>VLOOKUP($A262,入力用!$A$4:$AD$53,14,0)&amp;""</f>
        <v/>
      </c>
      <c r="I262" s="84" t="str">
        <f>IF(入力用!Q40="","",VLOOKUP($A262,入力用!$A$4:$AD$53,17,0))</f>
        <v/>
      </c>
      <c r="J262" s="87" t="str">
        <f>VLOOKUP($A262,入力用!$A$4:$AD$53,19,0)&amp;""</f>
        <v/>
      </c>
      <c r="K262" s="84" t="str">
        <f>IF(入力用!T40="","",VLOOKUP($A262,入力用!$A$4:$AD$53,20,0))</f>
        <v/>
      </c>
      <c r="L262" s="90" t="str">
        <f>VLOOKUP($A262,入力用!$A$4:$AD$53,22,0)&amp;""</f>
        <v/>
      </c>
      <c r="M262" s="77" t="str">
        <f>VLOOKUP($A262,入力用!$A$4:$AD$53,23,0)&amp;""</f>
        <v/>
      </c>
      <c r="N262" s="114" t="str">
        <f>VLOOKUP($A262,入力用!$A$4:$AD$53,28,0)&amp;""</f>
        <v/>
      </c>
      <c r="O262" s="115"/>
      <c r="P262" s="115"/>
      <c r="Q262" s="115"/>
      <c r="R262" s="115"/>
      <c r="S262" s="120" t="str">
        <f>VLOOKUP($A262,入力用!$A$4:$AD$53,29,0)&amp;""</f>
        <v/>
      </c>
      <c r="T262" s="121"/>
      <c r="U262" s="121"/>
      <c r="V262" s="121"/>
      <c r="W262" s="122"/>
      <c r="X262" s="121" t="str">
        <f>VLOOKUP($A262,入力用!$A$4:$AD$53,30,0)&amp;""</f>
        <v/>
      </c>
      <c r="Y262" s="121"/>
      <c r="Z262" s="121"/>
      <c r="AA262" s="121"/>
      <c r="AB262" s="122"/>
      <c r="AC262" s="68" t="s">
        <v>153</v>
      </c>
      <c r="AD262" s="69"/>
      <c r="AE262" s="69"/>
      <c r="AF262" s="69"/>
      <c r="AG262" s="69"/>
      <c r="AH262" s="70"/>
      <c r="AI262" s="65" t="str">
        <f>VLOOKUP($A262,入力用!$A$4:$AE$53,31,0)&amp;""</f>
        <v/>
      </c>
    </row>
    <row r="263" spans="1:35" ht="8.25" customHeight="1" x14ac:dyDescent="0.15">
      <c r="A263" s="94"/>
      <c r="B263" s="97"/>
      <c r="C263" s="98"/>
      <c r="D263" s="100"/>
      <c r="E263" s="103"/>
      <c r="F263" s="103"/>
      <c r="G263" s="79"/>
      <c r="H263" s="82"/>
      <c r="I263" s="85"/>
      <c r="J263" s="88"/>
      <c r="K263" s="85"/>
      <c r="L263" s="91"/>
      <c r="M263" s="80"/>
      <c r="N263" s="116"/>
      <c r="O263" s="117"/>
      <c r="P263" s="117"/>
      <c r="Q263" s="117"/>
      <c r="R263" s="117"/>
      <c r="S263" s="123"/>
      <c r="T263" s="124"/>
      <c r="U263" s="124"/>
      <c r="V263" s="124"/>
      <c r="W263" s="125"/>
      <c r="X263" s="124"/>
      <c r="Y263" s="124"/>
      <c r="Z263" s="124"/>
      <c r="AA263" s="124"/>
      <c r="AB263" s="125"/>
      <c r="AC263" s="71"/>
      <c r="AD263" s="142"/>
      <c r="AE263" s="142"/>
      <c r="AF263" s="142"/>
      <c r="AG263" s="142"/>
      <c r="AH263" s="73"/>
      <c r="AI263" s="66"/>
    </row>
    <row r="264" spans="1:35" ht="8.25" customHeight="1" x14ac:dyDescent="0.15">
      <c r="A264" s="94"/>
      <c r="B264" s="107" t="str">
        <f>VLOOKUP($A262,入力用!$A$4:$AD$53,2,0)&amp;" "&amp;VLOOKUP($A262,入力用!$A$4:$AD$53,3,0)&amp;""</f>
        <v xml:space="preserve"> </v>
      </c>
      <c r="C264" s="98"/>
      <c r="D264" s="100"/>
      <c r="E264" s="104"/>
      <c r="F264" s="104"/>
      <c r="G264" s="80"/>
      <c r="H264" s="83"/>
      <c r="I264" s="86"/>
      <c r="J264" s="88"/>
      <c r="K264" s="86"/>
      <c r="L264" s="90" t="str">
        <f>VLOOKUP($A262,入力用!$A$4:$AD$53,24,0)&amp;""</f>
        <v/>
      </c>
      <c r="M264" s="77" t="str">
        <f>VLOOKUP($A262,入力用!$A$4:$AD$53,25,0)&amp;""</f>
        <v/>
      </c>
      <c r="N264" s="116"/>
      <c r="O264" s="117"/>
      <c r="P264" s="117"/>
      <c r="Q264" s="117"/>
      <c r="R264" s="117"/>
      <c r="S264" s="123"/>
      <c r="T264" s="124"/>
      <c r="U264" s="124"/>
      <c r="V264" s="124"/>
      <c r="W264" s="125"/>
      <c r="X264" s="124"/>
      <c r="Y264" s="124"/>
      <c r="Z264" s="124"/>
      <c r="AA264" s="124"/>
      <c r="AB264" s="125"/>
      <c r="AC264" s="139"/>
      <c r="AD264" s="140"/>
      <c r="AE264" s="140"/>
      <c r="AF264" s="140"/>
      <c r="AG264" s="140"/>
      <c r="AH264" s="141"/>
      <c r="AI264" s="66"/>
    </row>
    <row r="265" spans="1:35" ht="8.25" customHeight="1" x14ac:dyDescent="0.15">
      <c r="A265" s="94"/>
      <c r="B265" s="108"/>
      <c r="C265" s="98"/>
      <c r="D265" s="100"/>
      <c r="E265" s="98" t="str">
        <f>IF(入力用!I40="","",VLOOKUP($A262,入力用!$A$4:$AD$53,9,0)&amp;"年")</f>
        <v/>
      </c>
      <c r="F265" s="98" t="str">
        <f ca="1">IF(入力用!K40="","",VLOOKUP($A262,入力用!$A$4:$AD$53,11,0)&amp;"歳")</f>
        <v/>
      </c>
      <c r="G265" s="79" t="str">
        <f>VLOOKUP($A262,入力用!$A$4:$AD$53,15,0)&amp;""</f>
        <v/>
      </c>
      <c r="H265" s="82" t="str">
        <f>VLOOKUP($A262,入力用!$A$4:$AD$53,16,0)&amp;""</f>
        <v/>
      </c>
      <c r="I265" s="112" t="str">
        <f>VLOOKUP($A262,入力用!$A$4:$AD$53,18,0)&amp;""</f>
        <v/>
      </c>
      <c r="J265" s="88"/>
      <c r="K265" s="112" t="str">
        <f>VLOOKUP($A262,入力用!$A$4:$AD$53,21,0)&amp;""</f>
        <v/>
      </c>
      <c r="L265" s="91"/>
      <c r="M265" s="80"/>
      <c r="N265" s="116"/>
      <c r="O265" s="117"/>
      <c r="P265" s="117"/>
      <c r="Q265" s="117"/>
      <c r="R265" s="117"/>
      <c r="S265" s="123"/>
      <c r="T265" s="124"/>
      <c r="U265" s="124"/>
      <c r="V265" s="124"/>
      <c r="W265" s="125"/>
      <c r="X265" s="124"/>
      <c r="Y265" s="124"/>
      <c r="Z265" s="124"/>
      <c r="AA265" s="124"/>
      <c r="AB265" s="125"/>
      <c r="AC265" s="68" t="s">
        <v>153</v>
      </c>
      <c r="AD265" s="69"/>
      <c r="AE265" s="69"/>
      <c r="AF265" s="69"/>
      <c r="AG265" s="69"/>
      <c r="AH265" s="70"/>
      <c r="AI265" s="66"/>
    </row>
    <row r="266" spans="1:35" ht="8.25" customHeight="1" x14ac:dyDescent="0.15">
      <c r="A266" s="94"/>
      <c r="B266" s="108"/>
      <c r="C266" s="98"/>
      <c r="D266" s="100"/>
      <c r="E266" s="98"/>
      <c r="F266" s="98"/>
      <c r="G266" s="79"/>
      <c r="H266" s="82"/>
      <c r="I266" s="112"/>
      <c r="J266" s="88"/>
      <c r="K266" s="112"/>
      <c r="L266" s="90" t="str">
        <f>VLOOKUP($A262,入力用!$A$4:$AD$53,26,0)&amp;""</f>
        <v/>
      </c>
      <c r="M266" s="77" t="str">
        <f>VLOOKUP($A262,入力用!$A$4:$AD$53,27,0)&amp;""</f>
        <v/>
      </c>
      <c r="N266" s="116"/>
      <c r="O266" s="117"/>
      <c r="P266" s="117"/>
      <c r="Q266" s="117"/>
      <c r="R266" s="117"/>
      <c r="S266" s="123"/>
      <c r="T266" s="124"/>
      <c r="U266" s="124"/>
      <c r="V266" s="124"/>
      <c r="W266" s="125"/>
      <c r="X266" s="124"/>
      <c r="Y266" s="124"/>
      <c r="Z266" s="124"/>
      <c r="AA266" s="124"/>
      <c r="AB266" s="125"/>
      <c r="AC266" s="71"/>
      <c r="AD266" s="142"/>
      <c r="AE266" s="142"/>
      <c r="AF266" s="142"/>
      <c r="AG266" s="142"/>
      <c r="AH266" s="73"/>
      <c r="AI266" s="66"/>
    </row>
    <row r="267" spans="1:35" ht="8.25" customHeight="1" x14ac:dyDescent="0.15">
      <c r="A267" s="95"/>
      <c r="B267" s="109"/>
      <c r="C267" s="91"/>
      <c r="D267" s="101"/>
      <c r="E267" s="91"/>
      <c r="F267" s="91"/>
      <c r="G267" s="80"/>
      <c r="H267" s="83"/>
      <c r="I267" s="145"/>
      <c r="J267" s="144"/>
      <c r="K267" s="145"/>
      <c r="L267" s="91"/>
      <c r="M267" s="80"/>
      <c r="N267" s="118"/>
      <c r="O267" s="119"/>
      <c r="P267" s="119"/>
      <c r="Q267" s="119"/>
      <c r="R267" s="119"/>
      <c r="S267" s="126"/>
      <c r="T267" s="127"/>
      <c r="U267" s="127"/>
      <c r="V267" s="127"/>
      <c r="W267" s="128"/>
      <c r="X267" s="127"/>
      <c r="Y267" s="127"/>
      <c r="Z267" s="127"/>
      <c r="AA267" s="127"/>
      <c r="AB267" s="128"/>
      <c r="AC267" s="139"/>
      <c r="AD267" s="140"/>
      <c r="AE267" s="140"/>
      <c r="AF267" s="140"/>
      <c r="AG267" s="140"/>
      <c r="AH267" s="141"/>
      <c r="AI267" s="143"/>
    </row>
    <row r="268" spans="1:35" ht="8.25" customHeight="1" x14ac:dyDescent="0.15">
      <c r="A268" s="93">
        <f>A262+1</f>
        <v>38</v>
      </c>
      <c r="B268" s="96" t="str">
        <f>VLOOKUP($A268,入力用!$A$4:$AD$53,4,0)&amp;" "&amp;VLOOKUP($A268,入力用!$A$4:$AD$53,5,0)&amp;""</f>
        <v xml:space="preserve"> </v>
      </c>
      <c r="C268" s="90" t="str">
        <f>VLOOKUP($A268,入力用!$A$4:$AD$53,6,0)&amp;""</f>
        <v/>
      </c>
      <c r="D268" s="99" t="str">
        <f>VLOOKUP($A268,入力用!$A$4:$AD$53,7,0)&amp;""</f>
        <v/>
      </c>
      <c r="E268" s="102" t="str">
        <f>IF(入力用!H41="","",VLOOKUP($A268,入力用!$A$4:$AD$53,8,0))</f>
        <v/>
      </c>
      <c r="F268" s="102" t="str">
        <f>IF(入力用!J41="","",VLOOKUP($A268,入力用!$A$4:$AD$53,10,0))</f>
        <v/>
      </c>
      <c r="G268" s="77" t="str">
        <f>VLOOKUP($A268,入力用!$A$4:$AD$53,12,0)&amp;VLOOKUP($A268,入力用!$A$4:$AD$53,13,0)&amp;""</f>
        <v/>
      </c>
      <c r="H268" s="81" t="str">
        <f>VLOOKUP($A268,入力用!$A$4:$AD$53,14,0)&amp;""</f>
        <v/>
      </c>
      <c r="I268" s="84" t="str">
        <f>IF(入力用!Q41="","",VLOOKUP($A268,入力用!$A$4:$AD$53,17,0))</f>
        <v/>
      </c>
      <c r="J268" s="87" t="str">
        <f>VLOOKUP($A268,入力用!$A$4:$AD$53,19,0)&amp;""</f>
        <v/>
      </c>
      <c r="K268" s="84" t="str">
        <f>IF(入力用!T41="","",VLOOKUP($A268,入力用!$A$4:$AD$53,20,0))</f>
        <v/>
      </c>
      <c r="L268" s="90" t="str">
        <f>VLOOKUP($A268,入力用!$A$4:$AD$53,22,0)&amp;""</f>
        <v/>
      </c>
      <c r="M268" s="77" t="str">
        <f>VLOOKUP($A268,入力用!$A$4:$AD$53,23,0)&amp;""</f>
        <v/>
      </c>
      <c r="N268" s="114" t="str">
        <f>VLOOKUP($A268,入力用!$A$4:$AD$53,28,0)&amp;""</f>
        <v/>
      </c>
      <c r="O268" s="115"/>
      <c r="P268" s="115"/>
      <c r="Q268" s="115"/>
      <c r="R268" s="115"/>
      <c r="S268" s="120" t="str">
        <f>VLOOKUP($A268,入力用!$A$4:$AD$53,29,0)&amp;""</f>
        <v/>
      </c>
      <c r="T268" s="121"/>
      <c r="U268" s="121"/>
      <c r="V268" s="121"/>
      <c r="W268" s="122"/>
      <c r="X268" s="121" t="str">
        <f>VLOOKUP($A268,入力用!$A$4:$AD$53,30,0)&amp;""</f>
        <v/>
      </c>
      <c r="Y268" s="121"/>
      <c r="Z268" s="121"/>
      <c r="AA268" s="121"/>
      <c r="AB268" s="122"/>
      <c r="AC268" s="68" t="s">
        <v>153</v>
      </c>
      <c r="AD268" s="69"/>
      <c r="AE268" s="69"/>
      <c r="AF268" s="69"/>
      <c r="AG268" s="69"/>
      <c r="AH268" s="70"/>
      <c r="AI268" s="65" t="str">
        <f>VLOOKUP($A268,入力用!$A$4:$AE$53,31,0)&amp;""</f>
        <v/>
      </c>
    </row>
    <row r="269" spans="1:35" ht="8.25" customHeight="1" x14ac:dyDescent="0.15">
      <c r="A269" s="94"/>
      <c r="B269" s="97"/>
      <c r="C269" s="98"/>
      <c r="D269" s="100"/>
      <c r="E269" s="103"/>
      <c r="F269" s="103"/>
      <c r="G269" s="79"/>
      <c r="H269" s="82"/>
      <c r="I269" s="85"/>
      <c r="J269" s="88"/>
      <c r="K269" s="85"/>
      <c r="L269" s="91"/>
      <c r="M269" s="80"/>
      <c r="N269" s="116"/>
      <c r="O269" s="117"/>
      <c r="P269" s="117"/>
      <c r="Q269" s="117"/>
      <c r="R269" s="117"/>
      <c r="S269" s="123"/>
      <c r="T269" s="124"/>
      <c r="U269" s="124"/>
      <c r="V269" s="124"/>
      <c r="W269" s="125"/>
      <c r="X269" s="124"/>
      <c r="Y269" s="124"/>
      <c r="Z269" s="124"/>
      <c r="AA269" s="124"/>
      <c r="AB269" s="125"/>
      <c r="AC269" s="71"/>
      <c r="AD269" s="142"/>
      <c r="AE269" s="142"/>
      <c r="AF269" s="142"/>
      <c r="AG269" s="142"/>
      <c r="AH269" s="73"/>
      <c r="AI269" s="66"/>
    </row>
    <row r="270" spans="1:35" ht="8.25" customHeight="1" x14ac:dyDescent="0.15">
      <c r="A270" s="94"/>
      <c r="B270" s="107" t="str">
        <f>VLOOKUP($A268,入力用!$A$4:$AD$53,2,0)&amp;" "&amp;VLOOKUP($A268,入力用!$A$4:$AD$53,3,0)&amp;""</f>
        <v xml:space="preserve"> </v>
      </c>
      <c r="C270" s="98"/>
      <c r="D270" s="100"/>
      <c r="E270" s="104"/>
      <c r="F270" s="104"/>
      <c r="G270" s="80"/>
      <c r="H270" s="83"/>
      <c r="I270" s="86"/>
      <c r="J270" s="88"/>
      <c r="K270" s="86"/>
      <c r="L270" s="90" t="str">
        <f>VLOOKUP($A268,入力用!$A$4:$AD$53,24,0)&amp;""</f>
        <v/>
      </c>
      <c r="M270" s="77" t="str">
        <f>VLOOKUP($A268,入力用!$A$4:$AD$53,25,0)&amp;""</f>
        <v/>
      </c>
      <c r="N270" s="116"/>
      <c r="O270" s="117"/>
      <c r="P270" s="117"/>
      <c r="Q270" s="117"/>
      <c r="R270" s="117"/>
      <c r="S270" s="123"/>
      <c r="T270" s="124"/>
      <c r="U270" s="124"/>
      <c r="V270" s="124"/>
      <c r="W270" s="125"/>
      <c r="X270" s="124"/>
      <c r="Y270" s="124"/>
      <c r="Z270" s="124"/>
      <c r="AA270" s="124"/>
      <c r="AB270" s="125"/>
      <c r="AC270" s="139"/>
      <c r="AD270" s="140"/>
      <c r="AE270" s="140"/>
      <c r="AF270" s="140"/>
      <c r="AG270" s="140"/>
      <c r="AH270" s="141"/>
      <c r="AI270" s="66"/>
    </row>
    <row r="271" spans="1:35" ht="8.25" customHeight="1" x14ac:dyDescent="0.15">
      <c r="A271" s="94"/>
      <c r="B271" s="108"/>
      <c r="C271" s="98"/>
      <c r="D271" s="100"/>
      <c r="E271" s="98" t="str">
        <f>IF(入力用!I41="","",VLOOKUP($A268,入力用!$A$4:$AD$53,9,0)&amp;"年")</f>
        <v/>
      </c>
      <c r="F271" s="98" t="str">
        <f ca="1">IF(入力用!K41="","",VLOOKUP($A268,入力用!$A$4:$AD$53,11,0)&amp;"歳")</f>
        <v/>
      </c>
      <c r="G271" s="79" t="str">
        <f>VLOOKUP($A268,入力用!$A$4:$AD$53,15,0)&amp;""</f>
        <v/>
      </c>
      <c r="H271" s="82" t="str">
        <f>VLOOKUP($A268,入力用!$A$4:$AD$53,16,0)&amp;""</f>
        <v/>
      </c>
      <c r="I271" s="112" t="str">
        <f>VLOOKUP($A268,入力用!$A$4:$AD$53,18,0)&amp;""</f>
        <v/>
      </c>
      <c r="J271" s="88"/>
      <c r="K271" s="112" t="str">
        <f>VLOOKUP($A268,入力用!$A$4:$AD$53,21,0)&amp;""</f>
        <v/>
      </c>
      <c r="L271" s="91"/>
      <c r="M271" s="80"/>
      <c r="N271" s="116"/>
      <c r="O271" s="117"/>
      <c r="P271" s="117"/>
      <c r="Q271" s="117"/>
      <c r="R271" s="117"/>
      <c r="S271" s="123"/>
      <c r="T271" s="124"/>
      <c r="U271" s="124"/>
      <c r="V271" s="124"/>
      <c r="W271" s="125"/>
      <c r="X271" s="124"/>
      <c r="Y271" s="124"/>
      <c r="Z271" s="124"/>
      <c r="AA271" s="124"/>
      <c r="AB271" s="125"/>
      <c r="AC271" s="68" t="s">
        <v>153</v>
      </c>
      <c r="AD271" s="69"/>
      <c r="AE271" s="69"/>
      <c r="AF271" s="69"/>
      <c r="AG271" s="69"/>
      <c r="AH271" s="70"/>
      <c r="AI271" s="66"/>
    </row>
    <row r="272" spans="1:35" ht="8.25" customHeight="1" x14ac:dyDescent="0.15">
      <c r="A272" s="94"/>
      <c r="B272" s="108"/>
      <c r="C272" s="98"/>
      <c r="D272" s="100"/>
      <c r="E272" s="98"/>
      <c r="F272" s="98"/>
      <c r="G272" s="79"/>
      <c r="H272" s="82"/>
      <c r="I272" s="112"/>
      <c r="J272" s="88"/>
      <c r="K272" s="112"/>
      <c r="L272" s="90" t="str">
        <f>VLOOKUP($A268,入力用!$A$4:$AD$53,26,0)&amp;""</f>
        <v/>
      </c>
      <c r="M272" s="77" t="str">
        <f>VLOOKUP($A268,入力用!$A$4:$AD$53,27,0)&amp;""</f>
        <v/>
      </c>
      <c r="N272" s="116"/>
      <c r="O272" s="117"/>
      <c r="P272" s="117"/>
      <c r="Q272" s="117"/>
      <c r="R272" s="117"/>
      <c r="S272" s="123"/>
      <c r="T272" s="124"/>
      <c r="U272" s="124"/>
      <c r="V272" s="124"/>
      <c r="W272" s="125"/>
      <c r="X272" s="124"/>
      <c r="Y272" s="124"/>
      <c r="Z272" s="124"/>
      <c r="AA272" s="124"/>
      <c r="AB272" s="125"/>
      <c r="AC272" s="71"/>
      <c r="AD272" s="142"/>
      <c r="AE272" s="142"/>
      <c r="AF272" s="142"/>
      <c r="AG272" s="142"/>
      <c r="AH272" s="73"/>
      <c r="AI272" s="66"/>
    </row>
    <row r="273" spans="1:35" ht="8.25" customHeight="1" x14ac:dyDescent="0.15">
      <c r="A273" s="95"/>
      <c r="B273" s="109"/>
      <c r="C273" s="91"/>
      <c r="D273" s="101"/>
      <c r="E273" s="91"/>
      <c r="F273" s="91"/>
      <c r="G273" s="80"/>
      <c r="H273" s="83"/>
      <c r="I273" s="145"/>
      <c r="J273" s="144"/>
      <c r="K273" s="145"/>
      <c r="L273" s="91"/>
      <c r="M273" s="80"/>
      <c r="N273" s="118"/>
      <c r="O273" s="119"/>
      <c r="P273" s="119"/>
      <c r="Q273" s="119"/>
      <c r="R273" s="119"/>
      <c r="S273" s="126"/>
      <c r="T273" s="127"/>
      <c r="U273" s="127"/>
      <c r="V273" s="127"/>
      <c r="W273" s="128"/>
      <c r="X273" s="127"/>
      <c r="Y273" s="127"/>
      <c r="Z273" s="127"/>
      <c r="AA273" s="127"/>
      <c r="AB273" s="128"/>
      <c r="AC273" s="139"/>
      <c r="AD273" s="140"/>
      <c r="AE273" s="140"/>
      <c r="AF273" s="140"/>
      <c r="AG273" s="140"/>
      <c r="AH273" s="141"/>
      <c r="AI273" s="143"/>
    </row>
    <row r="274" spans="1:35" ht="8.25" customHeight="1" x14ac:dyDescent="0.15">
      <c r="A274" s="93">
        <f>A268+1</f>
        <v>39</v>
      </c>
      <c r="B274" s="96" t="str">
        <f>VLOOKUP($A274,入力用!$A$4:$AD$53,4,0)&amp;" "&amp;VLOOKUP($A274,入力用!$A$4:$AD$53,5,0)&amp;""</f>
        <v xml:space="preserve"> </v>
      </c>
      <c r="C274" s="90" t="str">
        <f>VLOOKUP($A274,入力用!$A$4:$AD$53,6,0)&amp;""</f>
        <v/>
      </c>
      <c r="D274" s="99" t="str">
        <f>VLOOKUP($A274,入力用!$A$4:$AD$53,7,0)&amp;""</f>
        <v/>
      </c>
      <c r="E274" s="102" t="str">
        <f>IF(入力用!H42="","",VLOOKUP($A274,入力用!$A$4:$AD$53,8,0))</f>
        <v/>
      </c>
      <c r="F274" s="102" t="str">
        <f>IF(入力用!J42="","",VLOOKUP($A274,入力用!$A$4:$AD$53,10,0))</f>
        <v/>
      </c>
      <c r="G274" s="77" t="str">
        <f>VLOOKUP($A274,入力用!$A$4:$AD$53,12,0)&amp;VLOOKUP($A274,入力用!$A$4:$AD$53,13,0)&amp;""</f>
        <v/>
      </c>
      <c r="H274" s="81" t="str">
        <f>VLOOKUP($A274,入力用!$A$4:$AD$53,14,0)&amp;""</f>
        <v/>
      </c>
      <c r="I274" s="84" t="str">
        <f>IF(入力用!Q42="","",VLOOKUP($A274,入力用!$A$4:$AD$53,17,0))</f>
        <v/>
      </c>
      <c r="J274" s="87" t="str">
        <f>VLOOKUP($A274,入力用!$A$4:$AD$53,19,0)&amp;""</f>
        <v/>
      </c>
      <c r="K274" s="84" t="str">
        <f>IF(入力用!T42="","",VLOOKUP($A274,入力用!$A$4:$AD$53,20,0))</f>
        <v/>
      </c>
      <c r="L274" s="90" t="str">
        <f>VLOOKUP($A274,入力用!$A$4:$AD$53,22,0)&amp;""</f>
        <v/>
      </c>
      <c r="M274" s="77" t="str">
        <f>VLOOKUP($A274,入力用!$A$4:$AD$53,23,0)&amp;""</f>
        <v/>
      </c>
      <c r="N274" s="114" t="str">
        <f>VLOOKUP($A274,入力用!$A$4:$AD$53,28,0)&amp;""</f>
        <v/>
      </c>
      <c r="O274" s="115"/>
      <c r="P274" s="115"/>
      <c r="Q274" s="115"/>
      <c r="R274" s="115"/>
      <c r="S274" s="120" t="str">
        <f>VLOOKUP($A274,入力用!$A$4:$AD$53,29,0)&amp;""</f>
        <v/>
      </c>
      <c r="T274" s="121"/>
      <c r="U274" s="121"/>
      <c r="V274" s="121"/>
      <c r="W274" s="122"/>
      <c r="X274" s="121" t="str">
        <f>VLOOKUP($A274,入力用!$A$4:$AD$53,30,0)&amp;""</f>
        <v/>
      </c>
      <c r="Y274" s="121"/>
      <c r="Z274" s="121"/>
      <c r="AA274" s="121"/>
      <c r="AB274" s="122"/>
      <c r="AC274" s="68" t="s">
        <v>153</v>
      </c>
      <c r="AD274" s="69"/>
      <c r="AE274" s="69"/>
      <c r="AF274" s="69"/>
      <c r="AG274" s="69"/>
      <c r="AH274" s="70"/>
      <c r="AI274" s="65" t="str">
        <f>VLOOKUP($A274,入力用!$A$4:$AE$53,31,0)&amp;""</f>
        <v/>
      </c>
    </row>
    <row r="275" spans="1:35" ht="8.25" customHeight="1" x14ac:dyDescent="0.15">
      <c r="A275" s="94"/>
      <c r="B275" s="97"/>
      <c r="C275" s="98"/>
      <c r="D275" s="100"/>
      <c r="E275" s="103"/>
      <c r="F275" s="103"/>
      <c r="G275" s="79"/>
      <c r="H275" s="82"/>
      <c r="I275" s="85"/>
      <c r="J275" s="88"/>
      <c r="K275" s="85"/>
      <c r="L275" s="91"/>
      <c r="M275" s="80"/>
      <c r="N275" s="116"/>
      <c r="O275" s="117"/>
      <c r="P275" s="117"/>
      <c r="Q275" s="117"/>
      <c r="R275" s="117"/>
      <c r="S275" s="123"/>
      <c r="T275" s="124"/>
      <c r="U275" s="124"/>
      <c r="V275" s="124"/>
      <c r="W275" s="125"/>
      <c r="X275" s="124"/>
      <c r="Y275" s="124"/>
      <c r="Z275" s="124"/>
      <c r="AA275" s="124"/>
      <c r="AB275" s="125"/>
      <c r="AC275" s="71"/>
      <c r="AD275" s="142"/>
      <c r="AE275" s="142"/>
      <c r="AF275" s="142"/>
      <c r="AG275" s="142"/>
      <c r="AH275" s="73"/>
      <c r="AI275" s="66"/>
    </row>
    <row r="276" spans="1:35" ht="8.25" customHeight="1" x14ac:dyDescent="0.15">
      <c r="A276" s="94"/>
      <c r="B276" s="107" t="str">
        <f>VLOOKUP($A274,入力用!$A$4:$AD$53,2,0)&amp;" "&amp;VLOOKUP($A274,入力用!$A$4:$AD$53,3,0)&amp;""</f>
        <v xml:space="preserve"> </v>
      </c>
      <c r="C276" s="98"/>
      <c r="D276" s="100"/>
      <c r="E276" s="104"/>
      <c r="F276" s="104"/>
      <c r="G276" s="80"/>
      <c r="H276" s="83"/>
      <c r="I276" s="86"/>
      <c r="J276" s="88"/>
      <c r="K276" s="86"/>
      <c r="L276" s="90" t="str">
        <f>VLOOKUP($A274,入力用!$A$4:$AD$53,24,0)&amp;""</f>
        <v/>
      </c>
      <c r="M276" s="77" t="str">
        <f>VLOOKUP($A274,入力用!$A$4:$AD$53,25,0)&amp;""</f>
        <v/>
      </c>
      <c r="N276" s="116"/>
      <c r="O276" s="117"/>
      <c r="P276" s="117"/>
      <c r="Q276" s="117"/>
      <c r="R276" s="117"/>
      <c r="S276" s="123"/>
      <c r="T276" s="124"/>
      <c r="U276" s="124"/>
      <c r="V276" s="124"/>
      <c r="W276" s="125"/>
      <c r="X276" s="124"/>
      <c r="Y276" s="124"/>
      <c r="Z276" s="124"/>
      <c r="AA276" s="124"/>
      <c r="AB276" s="125"/>
      <c r="AC276" s="139"/>
      <c r="AD276" s="140"/>
      <c r="AE276" s="140"/>
      <c r="AF276" s="140"/>
      <c r="AG276" s="140"/>
      <c r="AH276" s="141"/>
      <c r="AI276" s="66"/>
    </row>
    <row r="277" spans="1:35" ht="8.25" customHeight="1" x14ac:dyDescent="0.15">
      <c r="A277" s="94"/>
      <c r="B277" s="108"/>
      <c r="C277" s="98"/>
      <c r="D277" s="100"/>
      <c r="E277" s="98" t="str">
        <f>IF(入力用!I42="","",VLOOKUP($A274,入力用!$A$4:$AD$53,9,0)&amp;"年")</f>
        <v/>
      </c>
      <c r="F277" s="98" t="str">
        <f ca="1">IF(入力用!K42="","",VLOOKUP($A274,入力用!$A$4:$AD$53,11,0)&amp;"歳")</f>
        <v/>
      </c>
      <c r="G277" s="79" t="str">
        <f>VLOOKUP($A274,入力用!$A$4:$AD$53,15,0)&amp;""</f>
        <v/>
      </c>
      <c r="H277" s="82" t="str">
        <f>VLOOKUP($A274,入力用!$A$4:$AD$53,16,0)&amp;""</f>
        <v/>
      </c>
      <c r="I277" s="112" t="str">
        <f>VLOOKUP($A274,入力用!$A$4:$AD$53,18,0)&amp;""</f>
        <v/>
      </c>
      <c r="J277" s="88"/>
      <c r="K277" s="112" t="str">
        <f>VLOOKUP($A274,入力用!$A$4:$AD$53,21,0)&amp;""</f>
        <v/>
      </c>
      <c r="L277" s="91"/>
      <c r="M277" s="80"/>
      <c r="N277" s="116"/>
      <c r="O277" s="117"/>
      <c r="P277" s="117"/>
      <c r="Q277" s="117"/>
      <c r="R277" s="117"/>
      <c r="S277" s="123"/>
      <c r="T277" s="124"/>
      <c r="U277" s="124"/>
      <c r="V277" s="124"/>
      <c r="W277" s="125"/>
      <c r="X277" s="124"/>
      <c r="Y277" s="124"/>
      <c r="Z277" s="124"/>
      <c r="AA277" s="124"/>
      <c r="AB277" s="125"/>
      <c r="AC277" s="68" t="s">
        <v>153</v>
      </c>
      <c r="AD277" s="69"/>
      <c r="AE277" s="69"/>
      <c r="AF277" s="69"/>
      <c r="AG277" s="69"/>
      <c r="AH277" s="70"/>
      <c r="AI277" s="66"/>
    </row>
    <row r="278" spans="1:35" ht="8.25" customHeight="1" x14ac:dyDescent="0.15">
      <c r="A278" s="94"/>
      <c r="B278" s="108"/>
      <c r="C278" s="98"/>
      <c r="D278" s="100"/>
      <c r="E278" s="98"/>
      <c r="F278" s="98"/>
      <c r="G278" s="79"/>
      <c r="H278" s="82"/>
      <c r="I278" s="112"/>
      <c r="J278" s="88"/>
      <c r="K278" s="112"/>
      <c r="L278" s="90" t="str">
        <f>VLOOKUP($A274,入力用!$A$4:$AD$53,26,0)&amp;""</f>
        <v/>
      </c>
      <c r="M278" s="77" t="str">
        <f>VLOOKUP($A274,入力用!$A$4:$AD$53,27,0)&amp;""</f>
        <v/>
      </c>
      <c r="N278" s="116"/>
      <c r="O278" s="117"/>
      <c r="P278" s="117"/>
      <c r="Q278" s="117"/>
      <c r="R278" s="117"/>
      <c r="S278" s="123"/>
      <c r="T278" s="124"/>
      <c r="U278" s="124"/>
      <c r="V278" s="124"/>
      <c r="W278" s="125"/>
      <c r="X278" s="124"/>
      <c r="Y278" s="124"/>
      <c r="Z278" s="124"/>
      <c r="AA278" s="124"/>
      <c r="AB278" s="125"/>
      <c r="AC278" s="71"/>
      <c r="AD278" s="142"/>
      <c r="AE278" s="142"/>
      <c r="AF278" s="142"/>
      <c r="AG278" s="142"/>
      <c r="AH278" s="73"/>
      <c r="AI278" s="66"/>
    </row>
    <row r="279" spans="1:35" ht="8.25" customHeight="1" x14ac:dyDescent="0.15">
      <c r="A279" s="95"/>
      <c r="B279" s="109"/>
      <c r="C279" s="91"/>
      <c r="D279" s="101"/>
      <c r="E279" s="91"/>
      <c r="F279" s="91"/>
      <c r="G279" s="80"/>
      <c r="H279" s="83"/>
      <c r="I279" s="145"/>
      <c r="J279" s="144"/>
      <c r="K279" s="145"/>
      <c r="L279" s="91"/>
      <c r="M279" s="80"/>
      <c r="N279" s="118"/>
      <c r="O279" s="119"/>
      <c r="P279" s="119"/>
      <c r="Q279" s="119"/>
      <c r="R279" s="119"/>
      <c r="S279" s="126"/>
      <c r="T279" s="127"/>
      <c r="U279" s="127"/>
      <c r="V279" s="127"/>
      <c r="W279" s="128"/>
      <c r="X279" s="127"/>
      <c r="Y279" s="127"/>
      <c r="Z279" s="127"/>
      <c r="AA279" s="127"/>
      <c r="AB279" s="128"/>
      <c r="AC279" s="139"/>
      <c r="AD279" s="140"/>
      <c r="AE279" s="140"/>
      <c r="AF279" s="140"/>
      <c r="AG279" s="140"/>
      <c r="AH279" s="141"/>
      <c r="AI279" s="143"/>
    </row>
    <row r="280" spans="1:35" ht="8.25" customHeight="1" x14ac:dyDescent="0.15">
      <c r="A280" s="94">
        <f>A274+1</f>
        <v>40</v>
      </c>
      <c r="B280" s="96" t="str">
        <f>VLOOKUP($A280,入力用!$A$4:$AD$53,4,0)&amp;" "&amp;VLOOKUP($A280,入力用!$A$4:$AD$53,5,0)&amp;""</f>
        <v xml:space="preserve"> </v>
      </c>
      <c r="C280" s="98" t="str">
        <f>VLOOKUP($A280,入力用!$A$4:$AD$53,6,0)&amp;""</f>
        <v/>
      </c>
      <c r="D280" s="100" t="str">
        <f>VLOOKUP($A280,入力用!$A$4:$AD$53,7,0)&amp;""</f>
        <v/>
      </c>
      <c r="E280" s="103" t="str">
        <f>IF(入力用!H43="","",VLOOKUP($A280,入力用!$A$4:$AD$53,8,0))</f>
        <v/>
      </c>
      <c r="F280" s="103" t="str">
        <f>IF(入力用!J43="","",VLOOKUP($A280,入力用!$A$4:$AD$53,10,0))</f>
        <v/>
      </c>
      <c r="G280" s="77" t="str">
        <f>VLOOKUP($A280,入力用!$A$4:$AD$53,12,0)&amp;VLOOKUP($A280,入力用!$A$4:$AD$53,13,0)&amp;""</f>
        <v/>
      </c>
      <c r="H280" s="81" t="str">
        <f>VLOOKUP($A280,入力用!$A$4:$AD$53,14,0)&amp;""</f>
        <v/>
      </c>
      <c r="I280" s="84" t="str">
        <f>IF(入力用!Q43="","",VLOOKUP($A280,入力用!$A$4:$AD$53,17,0))</f>
        <v/>
      </c>
      <c r="J280" s="87" t="str">
        <f>VLOOKUP($A280,入力用!$A$4:$AD$53,19,0)&amp;""</f>
        <v/>
      </c>
      <c r="K280" s="84" t="str">
        <f>IF(入力用!T43="","",VLOOKUP($A280,入力用!$A$4:$AD$53,20,0))</f>
        <v/>
      </c>
      <c r="L280" s="90" t="str">
        <f>VLOOKUP($A280,入力用!$A$4:$AD$53,22,0)&amp;""</f>
        <v/>
      </c>
      <c r="M280" s="77" t="str">
        <f>VLOOKUP($A280,入力用!$A$4:$AD$53,23,0)&amp;""</f>
        <v/>
      </c>
      <c r="N280" s="114" t="str">
        <f>VLOOKUP($A280,入力用!$A$4:$AD$53,28,0)&amp;""</f>
        <v/>
      </c>
      <c r="O280" s="115"/>
      <c r="P280" s="115"/>
      <c r="Q280" s="115"/>
      <c r="R280" s="129"/>
      <c r="S280" s="120" t="str">
        <f>VLOOKUP($A280,入力用!$A$4:$AD$53,29,0)&amp;""</f>
        <v/>
      </c>
      <c r="T280" s="121"/>
      <c r="U280" s="121"/>
      <c r="V280" s="121"/>
      <c r="W280" s="122"/>
      <c r="X280" s="121" t="str">
        <f>VLOOKUP($A280,入力用!$A$4:$AD$53,30,0)&amp;""</f>
        <v/>
      </c>
      <c r="Y280" s="121"/>
      <c r="Z280" s="121"/>
      <c r="AA280" s="121"/>
      <c r="AB280" s="122"/>
      <c r="AC280" s="68" t="s">
        <v>153</v>
      </c>
      <c r="AD280" s="69"/>
      <c r="AE280" s="69"/>
      <c r="AF280" s="69"/>
      <c r="AG280" s="69"/>
      <c r="AH280" s="70"/>
      <c r="AI280" s="65" t="str">
        <f>VLOOKUP($A280,入力用!$A$4:$AE$53,31,0)&amp;""</f>
        <v/>
      </c>
    </row>
    <row r="281" spans="1:35" ht="8.25" customHeight="1" x14ac:dyDescent="0.15">
      <c r="A281" s="94"/>
      <c r="B281" s="97"/>
      <c r="C281" s="98"/>
      <c r="D281" s="100"/>
      <c r="E281" s="103"/>
      <c r="F281" s="103"/>
      <c r="G281" s="79"/>
      <c r="H281" s="82"/>
      <c r="I281" s="85"/>
      <c r="J281" s="88"/>
      <c r="K281" s="85"/>
      <c r="L281" s="91"/>
      <c r="M281" s="80"/>
      <c r="N281" s="116"/>
      <c r="O281" s="130"/>
      <c r="P281" s="130"/>
      <c r="Q281" s="130"/>
      <c r="R281" s="131"/>
      <c r="S281" s="123"/>
      <c r="T281" s="135"/>
      <c r="U281" s="135"/>
      <c r="V281" s="135"/>
      <c r="W281" s="125"/>
      <c r="X281" s="135"/>
      <c r="Y281" s="135"/>
      <c r="Z281" s="135"/>
      <c r="AA281" s="135"/>
      <c r="AB281" s="125"/>
      <c r="AC281" s="71"/>
      <c r="AD281" s="142"/>
      <c r="AE281" s="142"/>
      <c r="AF281" s="142"/>
      <c r="AG281" s="142"/>
      <c r="AH281" s="73"/>
      <c r="AI281" s="66"/>
    </row>
    <row r="282" spans="1:35" ht="8.25" customHeight="1" x14ac:dyDescent="0.15">
      <c r="A282" s="94"/>
      <c r="B282" s="107" t="str">
        <f>VLOOKUP($A280,入力用!$A$4:$AD$53,2,0)&amp;" "&amp;VLOOKUP($A280,入力用!$A$4:$AD$53,3,0)&amp;""</f>
        <v xml:space="preserve"> </v>
      </c>
      <c r="C282" s="98"/>
      <c r="D282" s="100"/>
      <c r="E282" s="104"/>
      <c r="F282" s="104"/>
      <c r="G282" s="80"/>
      <c r="H282" s="83"/>
      <c r="I282" s="86"/>
      <c r="J282" s="88"/>
      <c r="K282" s="86"/>
      <c r="L282" s="90" t="str">
        <f>VLOOKUP($A280,入力用!$A$4:$AD$53,24,0)&amp;""</f>
        <v/>
      </c>
      <c r="M282" s="77" t="str">
        <f>VLOOKUP($A280,入力用!$A$4:$AD$53,25,0)&amp;""</f>
        <v/>
      </c>
      <c r="N282" s="116"/>
      <c r="O282" s="130"/>
      <c r="P282" s="130"/>
      <c r="Q282" s="130"/>
      <c r="R282" s="131"/>
      <c r="S282" s="123"/>
      <c r="T282" s="135"/>
      <c r="U282" s="135"/>
      <c r="V282" s="135"/>
      <c r="W282" s="125"/>
      <c r="X282" s="135"/>
      <c r="Y282" s="135"/>
      <c r="Z282" s="135"/>
      <c r="AA282" s="135"/>
      <c r="AB282" s="125"/>
      <c r="AC282" s="139"/>
      <c r="AD282" s="140"/>
      <c r="AE282" s="140"/>
      <c r="AF282" s="140"/>
      <c r="AG282" s="140"/>
      <c r="AH282" s="141"/>
      <c r="AI282" s="66"/>
    </row>
    <row r="283" spans="1:35" ht="8.25" customHeight="1" x14ac:dyDescent="0.15">
      <c r="A283" s="94"/>
      <c r="B283" s="108"/>
      <c r="C283" s="98"/>
      <c r="D283" s="100"/>
      <c r="E283" s="98" t="str">
        <f>IF(入力用!I43="","",VLOOKUP($A280,入力用!$A$4:$AD$53,9,0)&amp;"年")</f>
        <v/>
      </c>
      <c r="F283" s="98" t="str">
        <f ca="1">IF(入力用!K43="","",VLOOKUP($A280,入力用!$A$4:$AD$53,11,0)&amp;"歳")</f>
        <v/>
      </c>
      <c r="G283" s="79" t="str">
        <f>VLOOKUP($A280,入力用!$A$4:$AD$53,15,0)&amp;""</f>
        <v/>
      </c>
      <c r="H283" s="82" t="str">
        <f>VLOOKUP($A280,入力用!$A$4:$AD$53,16,0)&amp;""</f>
        <v/>
      </c>
      <c r="I283" s="112" t="str">
        <f>VLOOKUP($A280,入力用!$A$4:$AD$53,18,0)&amp;""</f>
        <v/>
      </c>
      <c r="J283" s="88"/>
      <c r="K283" s="112" t="str">
        <f>VLOOKUP($A280,入力用!$A$4:$AD$53,21,0)&amp;""</f>
        <v/>
      </c>
      <c r="L283" s="91"/>
      <c r="M283" s="80"/>
      <c r="N283" s="116"/>
      <c r="O283" s="130"/>
      <c r="P283" s="130"/>
      <c r="Q283" s="130"/>
      <c r="R283" s="131"/>
      <c r="S283" s="123"/>
      <c r="T283" s="135"/>
      <c r="U283" s="135"/>
      <c r="V283" s="135"/>
      <c r="W283" s="125"/>
      <c r="X283" s="135"/>
      <c r="Y283" s="135"/>
      <c r="Z283" s="135"/>
      <c r="AA283" s="135"/>
      <c r="AB283" s="125"/>
      <c r="AC283" s="68" t="s">
        <v>153</v>
      </c>
      <c r="AD283" s="69"/>
      <c r="AE283" s="69"/>
      <c r="AF283" s="69"/>
      <c r="AG283" s="69"/>
      <c r="AH283" s="70"/>
      <c r="AI283" s="66"/>
    </row>
    <row r="284" spans="1:35" ht="8.25" customHeight="1" x14ac:dyDescent="0.15">
      <c r="A284" s="94"/>
      <c r="B284" s="108"/>
      <c r="C284" s="98"/>
      <c r="D284" s="100"/>
      <c r="E284" s="98"/>
      <c r="F284" s="98"/>
      <c r="G284" s="79"/>
      <c r="H284" s="82"/>
      <c r="I284" s="112"/>
      <c r="J284" s="88"/>
      <c r="K284" s="112"/>
      <c r="L284" s="90" t="str">
        <f>VLOOKUP($A280,入力用!$A$4:$AD$53,26,0)&amp;""</f>
        <v/>
      </c>
      <c r="M284" s="77" t="str">
        <f>VLOOKUP($A280,入力用!$A$4:$AD$53,27,0)&amp;""</f>
        <v/>
      </c>
      <c r="N284" s="116"/>
      <c r="O284" s="130"/>
      <c r="P284" s="130"/>
      <c r="Q284" s="130"/>
      <c r="R284" s="131"/>
      <c r="S284" s="123"/>
      <c r="T284" s="135"/>
      <c r="U284" s="135"/>
      <c r="V284" s="135"/>
      <c r="W284" s="125"/>
      <c r="X284" s="135"/>
      <c r="Y284" s="135"/>
      <c r="Z284" s="135"/>
      <c r="AA284" s="135"/>
      <c r="AB284" s="125"/>
      <c r="AC284" s="71"/>
      <c r="AD284" s="142"/>
      <c r="AE284" s="142"/>
      <c r="AF284" s="142"/>
      <c r="AG284" s="142"/>
      <c r="AH284" s="73"/>
      <c r="AI284" s="66"/>
    </row>
    <row r="285" spans="1:35" ht="8.25" customHeight="1" x14ac:dyDescent="0.15">
      <c r="A285" s="105"/>
      <c r="B285" s="110"/>
      <c r="C285" s="92"/>
      <c r="D285" s="106"/>
      <c r="E285" s="92"/>
      <c r="F285" s="92"/>
      <c r="G285" s="78"/>
      <c r="H285" s="111"/>
      <c r="I285" s="113"/>
      <c r="J285" s="89"/>
      <c r="K285" s="113"/>
      <c r="L285" s="92"/>
      <c r="M285" s="78"/>
      <c r="N285" s="132"/>
      <c r="O285" s="133"/>
      <c r="P285" s="133"/>
      <c r="Q285" s="133"/>
      <c r="R285" s="134"/>
      <c r="S285" s="136"/>
      <c r="T285" s="137"/>
      <c r="U285" s="137"/>
      <c r="V285" s="137"/>
      <c r="W285" s="138"/>
      <c r="X285" s="137"/>
      <c r="Y285" s="137"/>
      <c r="Z285" s="137"/>
      <c r="AA285" s="137"/>
      <c r="AB285" s="138"/>
      <c r="AC285" s="74"/>
      <c r="AD285" s="75"/>
      <c r="AE285" s="75"/>
      <c r="AF285" s="75"/>
      <c r="AG285" s="75"/>
      <c r="AH285" s="76"/>
      <c r="AI285" s="67"/>
    </row>
    <row r="286" spans="1:35" ht="12.75" customHeight="1" x14ac:dyDescent="0.1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row>
    <row r="287" spans="1:35" ht="12.75" customHeight="1" x14ac:dyDescent="0.15">
      <c r="A287" s="15"/>
      <c r="B287" s="24" t="s">
        <v>37</v>
      </c>
      <c r="C287" s="25"/>
      <c r="D287" s="25"/>
      <c r="E287" s="15"/>
      <c r="F287" s="15"/>
      <c r="G287" s="15"/>
      <c r="H287" s="15"/>
      <c r="I287" s="15"/>
      <c r="J287" s="26" t="s">
        <v>38</v>
      </c>
      <c r="K287" s="26"/>
      <c r="L287" s="26"/>
      <c r="M287" s="26"/>
      <c r="N287" s="26"/>
      <c r="O287" s="26"/>
      <c r="P287" s="15"/>
      <c r="Q287" s="15"/>
      <c r="R287" s="15"/>
      <c r="S287" s="15"/>
      <c r="T287" s="15"/>
      <c r="U287" s="15"/>
      <c r="V287" s="15"/>
      <c r="W287" s="15"/>
      <c r="X287" s="15"/>
      <c r="Y287" s="15"/>
      <c r="Z287" s="15"/>
      <c r="AA287" s="15"/>
      <c r="AB287" s="15"/>
      <c r="AC287" s="15"/>
      <c r="AD287" s="15"/>
      <c r="AE287" s="15"/>
      <c r="AF287" s="15"/>
      <c r="AG287" s="15"/>
      <c r="AH287" s="15"/>
      <c r="AI287" s="15"/>
    </row>
    <row r="288" spans="1:35" ht="12.75" customHeight="1" x14ac:dyDescent="0.15">
      <c r="A288" s="15"/>
      <c r="B288" s="15"/>
      <c r="C288" s="15"/>
      <c r="D288" s="15"/>
      <c r="E288" s="15"/>
      <c r="F288" s="15"/>
      <c r="G288" s="15"/>
      <c r="H288" s="15"/>
      <c r="I288" s="15"/>
      <c r="J288" s="26" t="s">
        <v>39</v>
      </c>
      <c r="K288" s="26"/>
      <c r="L288" s="26"/>
      <c r="M288" s="26"/>
      <c r="N288" s="26"/>
      <c r="O288" s="26"/>
      <c r="P288" s="15"/>
      <c r="Q288" s="15"/>
      <c r="R288" s="15"/>
      <c r="S288" s="15"/>
      <c r="T288" s="15"/>
      <c r="U288" s="15"/>
      <c r="V288" s="15"/>
      <c r="W288" s="15"/>
      <c r="X288" s="15"/>
      <c r="Y288" s="15"/>
      <c r="Z288" s="15"/>
      <c r="AA288" s="15"/>
      <c r="AB288" s="15"/>
      <c r="AC288" s="15"/>
      <c r="AD288" s="15"/>
      <c r="AE288" s="15"/>
      <c r="AF288" s="15"/>
      <c r="AG288" s="15"/>
      <c r="AH288" s="15"/>
      <c r="AI288" s="15"/>
    </row>
    <row r="289" spans="1:37" ht="12.75" customHeight="1" x14ac:dyDescent="0.15">
      <c r="A289" s="15"/>
      <c r="B289" s="15"/>
      <c r="C289" s="15"/>
      <c r="D289" s="15"/>
      <c r="E289" s="15"/>
      <c r="F289" s="15"/>
      <c r="G289" s="15"/>
      <c r="H289" s="15"/>
      <c r="I289" s="15"/>
      <c r="J289" s="26" t="s">
        <v>40</v>
      </c>
      <c r="K289" s="26"/>
      <c r="L289" s="26"/>
      <c r="M289" s="26"/>
      <c r="N289" s="26"/>
      <c r="O289" s="26"/>
      <c r="P289" s="15"/>
      <c r="Q289" s="15"/>
      <c r="R289" s="15"/>
      <c r="S289" s="15"/>
      <c r="T289" s="15"/>
      <c r="U289" s="15"/>
      <c r="V289" s="15"/>
      <c r="W289" s="15"/>
      <c r="X289" s="15"/>
      <c r="Y289" s="15"/>
      <c r="Z289" s="15"/>
      <c r="AA289" s="15"/>
      <c r="AB289" s="15"/>
      <c r="AC289" s="15"/>
      <c r="AD289" s="15"/>
      <c r="AE289" s="15"/>
      <c r="AF289" s="15"/>
      <c r="AG289" s="15"/>
      <c r="AH289" s="15"/>
      <c r="AI289" s="15"/>
      <c r="AJ289" s="29"/>
      <c r="AK289" s="29"/>
    </row>
    <row r="290" spans="1:37" ht="12.75" customHeight="1" x14ac:dyDescent="0.15">
      <c r="A290" s="15"/>
      <c r="B290" s="15"/>
      <c r="C290" s="15"/>
      <c r="D290" s="15"/>
      <c r="E290" s="15"/>
      <c r="F290" s="15"/>
      <c r="G290" s="15"/>
      <c r="H290" s="15"/>
      <c r="I290" s="15"/>
      <c r="J290" s="26" t="s">
        <v>41</v>
      </c>
      <c r="K290" s="26"/>
      <c r="L290" s="26"/>
      <c r="M290" s="26"/>
      <c r="N290" s="26"/>
      <c r="O290" s="26"/>
      <c r="P290" s="15"/>
      <c r="Q290" s="15"/>
      <c r="R290" s="15"/>
      <c r="S290" s="15"/>
      <c r="T290" s="15"/>
      <c r="U290" s="15"/>
      <c r="V290" s="15"/>
      <c r="W290" s="15"/>
      <c r="X290" s="15"/>
      <c r="Y290" s="15"/>
      <c r="Z290" s="15"/>
      <c r="AA290" s="15"/>
      <c r="AB290" s="15"/>
      <c r="AC290" s="15"/>
      <c r="AD290" s="15"/>
      <c r="AE290" s="15"/>
      <c r="AF290" s="15"/>
      <c r="AG290" s="15"/>
      <c r="AH290" s="15"/>
      <c r="AI290" s="15"/>
      <c r="AJ290" s="29"/>
      <c r="AK290" s="29"/>
    </row>
    <row r="291" spans="1:37" ht="12.75" customHeight="1" x14ac:dyDescent="0.15">
      <c r="A291" s="15"/>
      <c r="B291" s="15"/>
      <c r="C291" s="15"/>
      <c r="D291" s="15"/>
      <c r="E291" s="15"/>
      <c r="F291" s="15"/>
      <c r="G291" s="15"/>
      <c r="H291" s="15"/>
      <c r="I291" s="15"/>
      <c r="J291" s="26" t="s">
        <v>42</v>
      </c>
      <c r="K291" s="26"/>
      <c r="L291" s="26"/>
      <c r="M291" s="26"/>
      <c r="N291" s="26"/>
      <c r="O291" s="26"/>
      <c r="P291" s="15"/>
      <c r="Q291" s="15"/>
      <c r="R291" s="15"/>
      <c r="S291" s="15"/>
      <c r="T291" s="15"/>
      <c r="U291" s="15"/>
      <c r="V291" s="15"/>
      <c r="W291" s="15"/>
      <c r="X291" s="15"/>
      <c r="Y291" s="15"/>
      <c r="Z291" s="15"/>
      <c r="AA291" s="15"/>
      <c r="AB291" s="15"/>
      <c r="AC291" s="15"/>
      <c r="AD291" s="15"/>
      <c r="AE291" s="15"/>
      <c r="AF291" s="15"/>
      <c r="AG291" s="15"/>
      <c r="AH291" s="15"/>
      <c r="AI291" s="15"/>
      <c r="AJ291" s="29"/>
      <c r="AK291" s="29"/>
    </row>
    <row r="292" spans="1:37" ht="12.75" customHeight="1" x14ac:dyDescent="0.15">
      <c r="A292" s="15"/>
      <c r="B292" s="26" t="s">
        <v>43</v>
      </c>
      <c r="C292" s="26"/>
      <c r="D292" s="26"/>
      <c r="E292" s="26"/>
      <c r="F292" s="26"/>
      <c r="G292" s="26"/>
      <c r="H292" s="26"/>
      <c r="I292" s="15"/>
      <c r="J292" s="26" t="s">
        <v>44</v>
      </c>
      <c r="K292" s="26"/>
      <c r="L292" s="26"/>
      <c r="M292" s="26"/>
      <c r="N292" s="26"/>
      <c r="O292" s="26"/>
      <c r="P292" s="15"/>
      <c r="Q292" s="15"/>
      <c r="R292" s="15"/>
      <c r="S292" s="15"/>
      <c r="T292" s="15"/>
      <c r="U292" s="15"/>
      <c r="V292" s="15"/>
      <c r="W292" s="15"/>
      <c r="X292" s="15"/>
      <c r="Y292" s="15"/>
      <c r="Z292" s="15"/>
      <c r="AA292" s="15"/>
      <c r="AB292" s="15"/>
      <c r="AC292" s="15"/>
      <c r="AD292" s="15"/>
      <c r="AE292" s="15"/>
      <c r="AF292" s="15"/>
      <c r="AG292" s="15"/>
      <c r="AH292" s="15"/>
      <c r="AI292" s="15"/>
      <c r="AJ292" s="29"/>
      <c r="AK292" s="29"/>
    </row>
    <row r="293" spans="1:37" ht="12.75" customHeight="1" x14ac:dyDescent="0.15">
      <c r="A293" s="15"/>
      <c r="B293" s="26" t="s">
        <v>45</v>
      </c>
      <c r="C293" s="26"/>
      <c r="D293" s="26"/>
      <c r="E293" s="26"/>
      <c r="F293" s="26"/>
      <c r="G293" s="26"/>
      <c r="H293" s="26"/>
      <c r="I293" s="15"/>
      <c r="J293" s="26" t="s">
        <v>46</v>
      </c>
      <c r="K293" s="26"/>
      <c r="L293" s="26"/>
      <c r="M293" s="26"/>
      <c r="N293" s="26"/>
      <c r="O293" s="26"/>
      <c r="P293" s="15"/>
      <c r="Q293" s="15"/>
      <c r="R293" s="15"/>
      <c r="S293" s="15"/>
      <c r="T293" s="15"/>
      <c r="U293" s="15"/>
      <c r="V293" s="15"/>
      <c r="W293" s="15"/>
      <c r="X293" s="15"/>
      <c r="Y293" s="15"/>
      <c r="Z293" s="15"/>
      <c r="AA293" s="15"/>
      <c r="AB293" s="15"/>
      <c r="AC293" s="15"/>
      <c r="AD293" s="15"/>
      <c r="AE293" s="15"/>
      <c r="AF293" s="15"/>
      <c r="AG293" s="15"/>
      <c r="AH293" s="15"/>
      <c r="AI293" s="15"/>
      <c r="AJ293" s="29"/>
      <c r="AK293" s="29"/>
    </row>
    <row r="294" spans="1:37" ht="12.75" customHeight="1" x14ac:dyDescent="0.15">
      <c r="A294" s="15"/>
      <c r="B294" s="26" t="s">
        <v>47</v>
      </c>
      <c r="C294" s="26"/>
      <c r="D294" s="26"/>
      <c r="E294" s="26"/>
      <c r="F294" s="26"/>
      <c r="G294" s="26"/>
      <c r="H294" s="26"/>
      <c r="I294" s="15"/>
      <c r="J294" s="26" t="s">
        <v>48</v>
      </c>
      <c r="K294" s="26"/>
      <c r="L294" s="26"/>
      <c r="M294" s="26"/>
      <c r="N294" s="26"/>
      <c r="O294" s="26"/>
      <c r="P294" s="15"/>
      <c r="Q294" s="15"/>
      <c r="R294" s="15"/>
      <c r="S294" s="15"/>
      <c r="T294" s="15"/>
      <c r="U294" s="15"/>
      <c r="V294" s="15"/>
      <c r="W294" s="15"/>
      <c r="X294" s="15"/>
      <c r="Y294" s="15"/>
      <c r="Z294" s="15"/>
      <c r="AA294" s="15"/>
      <c r="AB294" s="15"/>
      <c r="AC294" s="15"/>
      <c r="AD294" s="15"/>
      <c r="AE294" s="15"/>
      <c r="AF294" s="15"/>
      <c r="AG294" s="15"/>
      <c r="AH294" s="15"/>
      <c r="AI294" s="15"/>
      <c r="AJ294" s="29"/>
      <c r="AK294" s="29"/>
    </row>
    <row r="295" spans="1:37" ht="12.75" customHeight="1" x14ac:dyDescent="0.15">
      <c r="A295" s="15"/>
      <c r="B295" s="24" t="s">
        <v>49</v>
      </c>
      <c r="C295" s="27"/>
      <c r="D295" s="27"/>
      <c r="E295" s="27"/>
      <c r="F295" s="27"/>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29"/>
      <c r="AK295" s="29"/>
    </row>
    <row r="296" spans="1:37" ht="8.25" customHeight="1" x14ac:dyDescent="0.15">
      <c r="A296" s="93">
        <f>A280+1</f>
        <v>41</v>
      </c>
      <c r="B296" s="96" t="str">
        <f>VLOOKUP($A296,入力用!$A$4:$AD$53,4,0)&amp;" "&amp;VLOOKUP($A296,入力用!$A$4:$AD$53,5,0)&amp;""</f>
        <v xml:space="preserve"> </v>
      </c>
      <c r="C296" s="90" t="str">
        <f>VLOOKUP($A296,入力用!$A$4:$AD$53,6,0)&amp;""</f>
        <v/>
      </c>
      <c r="D296" s="99" t="str">
        <f>VLOOKUP($A296,入力用!$A$4:$AD$53,7,0)&amp;""</f>
        <v/>
      </c>
      <c r="E296" s="102" t="str">
        <f>IF(入力用!H44="","",VLOOKUP($A296,入力用!$A$4:$AD$53,8,0))</f>
        <v/>
      </c>
      <c r="F296" s="102" t="str">
        <f>IF(入力用!J44="","",VLOOKUP($A296,入力用!$A$4:$AD$53,10,0))</f>
        <v/>
      </c>
      <c r="G296" s="77" t="str">
        <f>VLOOKUP($A296,入力用!$A$4:$AD$53,12,0)&amp;VLOOKUP($A296,入力用!$A$4:$AD$53,13,0)&amp;""</f>
        <v/>
      </c>
      <c r="H296" s="81" t="str">
        <f>VLOOKUP($A296,入力用!$A$4:$AD$53,14,0)&amp;""</f>
        <v/>
      </c>
      <c r="I296" s="84" t="str">
        <f>IF(入力用!Q44="","",VLOOKUP($A296,入力用!$A$4:$AD$53,17,0))</f>
        <v/>
      </c>
      <c r="J296" s="87" t="str">
        <f>VLOOKUP($A296,入力用!$A$4:$AD$53,19,0)&amp;""</f>
        <v/>
      </c>
      <c r="K296" s="84" t="str">
        <f>IF(入力用!T44="","",VLOOKUP($A296,入力用!$A$4:$AD$53,20,0))</f>
        <v/>
      </c>
      <c r="L296" s="90" t="str">
        <f>VLOOKUP($A296,入力用!$A$4:$AD$53,22,0)&amp;""</f>
        <v/>
      </c>
      <c r="M296" s="77" t="str">
        <f>VLOOKUP($A296,入力用!$A$4:$AD$53,23,0)&amp;""</f>
        <v/>
      </c>
      <c r="N296" s="114" t="str">
        <f>VLOOKUP($A296,入力用!$A$4:$AD$53,28,0)&amp;""</f>
        <v/>
      </c>
      <c r="O296" s="115"/>
      <c r="P296" s="115"/>
      <c r="Q296" s="115"/>
      <c r="R296" s="115"/>
      <c r="S296" s="120" t="str">
        <f>VLOOKUP($A296,入力用!$A$4:$AD$53,29,0)&amp;""</f>
        <v/>
      </c>
      <c r="T296" s="121"/>
      <c r="U296" s="121"/>
      <c r="V296" s="121"/>
      <c r="W296" s="122"/>
      <c r="X296" s="121" t="str">
        <f>VLOOKUP($A296,入力用!$A$4:$AD$53,30,0)&amp;""</f>
        <v/>
      </c>
      <c r="Y296" s="121"/>
      <c r="Z296" s="121"/>
      <c r="AA296" s="121"/>
      <c r="AB296" s="122"/>
      <c r="AC296" s="68" t="s">
        <v>151</v>
      </c>
      <c r="AD296" s="69"/>
      <c r="AE296" s="69"/>
      <c r="AF296" s="69"/>
      <c r="AG296" s="69"/>
      <c r="AH296" s="70"/>
      <c r="AI296" s="65" t="str">
        <f>VLOOKUP($A296,入力用!$A$4:$AE$53,31,0)&amp;""</f>
        <v/>
      </c>
    </row>
    <row r="297" spans="1:37" ht="8.25" customHeight="1" x14ac:dyDescent="0.15">
      <c r="A297" s="94"/>
      <c r="B297" s="97"/>
      <c r="C297" s="98"/>
      <c r="D297" s="100"/>
      <c r="E297" s="103"/>
      <c r="F297" s="103"/>
      <c r="G297" s="79"/>
      <c r="H297" s="82"/>
      <c r="I297" s="85"/>
      <c r="J297" s="88"/>
      <c r="K297" s="85"/>
      <c r="L297" s="91"/>
      <c r="M297" s="80"/>
      <c r="N297" s="116"/>
      <c r="O297" s="117"/>
      <c r="P297" s="117"/>
      <c r="Q297" s="117"/>
      <c r="R297" s="117"/>
      <c r="S297" s="123"/>
      <c r="T297" s="124"/>
      <c r="U297" s="124"/>
      <c r="V297" s="124"/>
      <c r="W297" s="125"/>
      <c r="X297" s="124"/>
      <c r="Y297" s="124"/>
      <c r="Z297" s="124"/>
      <c r="AA297" s="124"/>
      <c r="AB297" s="125"/>
      <c r="AC297" s="71"/>
      <c r="AD297" s="142"/>
      <c r="AE297" s="142"/>
      <c r="AF297" s="142"/>
      <c r="AG297" s="142"/>
      <c r="AH297" s="73"/>
      <c r="AI297" s="66"/>
    </row>
    <row r="298" spans="1:37" ht="8.25" customHeight="1" x14ac:dyDescent="0.15">
      <c r="A298" s="94"/>
      <c r="B298" s="107" t="str">
        <f>VLOOKUP($A296,入力用!$A$4:$AD$53,2,0)&amp;" "&amp;VLOOKUP($A296,入力用!$A$4:$AD$53,3,0)&amp;""</f>
        <v xml:space="preserve"> </v>
      </c>
      <c r="C298" s="98"/>
      <c r="D298" s="100"/>
      <c r="E298" s="104"/>
      <c r="F298" s="104"/>
      <c r="G298" s="80"/>
      <c r="H298" s="83"/>
      <c r="I298" s="86"/>
      <c r="J298" s="88"/>
      <c r="K298" s="86"/>
      <c r="L298" s="90" t="str">
        <f>VLOOKUP($A296,入力用!$A$4:$AD$53,24,0)&amp;""</f>
        <v/>
      </c>
      <c r="M298" s="77" t="str">
        <f>VLOOKUP($A296,入力用!$A$4:$AD$53,25,0)&amp;""</f>
        <v/>
      </c>
      <c r="N298" s="116"/>
      <c r="O298" s="117"/>
      <c r="P298" s="117"/>
      <c r="Q298" s="117"/>
      <c r="R298" s="117"/>
      <c r="S298" s="123"/>
      <c r="T298" s="124"/>
      <c r="U298" s="124"/>
      <c r="V298" s="124"/>
      <c r="W298" s="125"/>
      <c r="X298" s="124"/>
      <c r="Y298" s="124"/>
      <c r="Z298" s="124"/>
      <c r="AA298" s="124"/>
      <c r="AB298" s="125"/>
      <c r="AC298" s="139"/>
      <c r="AD298" s="140"/>
      <c r="AE298" s="140"/>
      <c r="AF298" s="140"/>
      <c r="AG298" s="140"/>
      <c r="AH298" s="141"/>
      <c r="AI298" s="66"/>
    </row>
    <row r="299" spans="1:37" ht="8.25" customHeight="1" x14ac:dyDescent="0.15">
      <c r="A299" s="94"/>
      <c r="B299" s="108"/>
      <c r="C299" s="98"/>
      <c r="D299" s="100"/>
      <c r="E299" s="98" t="str">
        <f>IF(入力用!I44="","",VLOOKUP($A296,入力用!$A$4:$AD$53,9,0)&amp;"年")</f>
        <v/>
      </c>
      <c r="F299" s="98" t="str">
        <f ca="1">IF(入力用!K44="","",VLOOKUP($A296,入力用!$A$4:$AD$53,11,0)&amp;"歳")</f>
        <v/>
      </c>
      <c r="G299" s="79" t="str">
        <f>VLOOKUP($A296,入力用!$A$4:$AD$53,15,0)&amp;""</f>
        <v/>
      </c>
      <c r="H299" s="82" t="str">
        <f>VLOOKUP($A296,入力用!$A$4:$AD$53,16,0)&amp;""</f>
        <v/>
      </c>
      <c r="I299" s="112" t="str">
        <f>VLOOKUP($A296,入力用!$A$4:$AD$53,18,0)&amp;""</f>
        <v/>
      </c>
      <c r="J299" s="88"/>
      <c r="K299" s="112" t="str">
        <f>VLOOKUP($A296,入力用!$A$4:$AD$53,21,0)&amp;""</f>
        <v/>
      </c>
      <c r="L299" s="91"/>
      <c r="M299" s="80"/>
      <c r="N299" s="116"/>
      <c r="O299" s="117"/>
      <c r="P299" s="117"/>
      <c r="Q299" s="117"/>
      <c r="R299" s="117"/>
      <c r="S299" s="123"/>
      <c r="T299" s="124"/>
      <c r="U299" s="124"/>
      <c r="V299" s="124"/>
      <c r="W299" s="125"/>
      <c r="X299" s="124"/>
      <c r="Y299" s="124"/>
      <c r="Z299" s="124"/>
      <c r="AA299" s="124"/>
      <c r="AB299" s="125"/>
      <c r="AC299" s="68" t="s">
        <v>153</v>
      </c>
      <c r="AD299" s="69"/>
      <c r="AE299" s="69"/>
      <c r="AF299" s="69"/>
      <c r="AG299" s="69"/>
      <c r="AH299" s="70"/>
      <c r="AI299" s="66"/>
    </row>
    <row r="300" spans="1:37" ht="8.25" customHeight="1" x14ac:dyDescent="0.15">
      <c r="A300" s="94"/>
      <c r="B300" s="108"/>
      <c r="C300" s="98"/>
      <c r="D300" s="100"/>
      <c r="E300" s="98"/>
      <c r="F300" s="98"/>
      <c r="G300" s="79"/>
      <c r="H300" s="82"/>
      <c r="I300" s="112"/>
      <c r="J300" s="88"/>
      <c r="K300" s="112"/>
      <c r="L300" s="90" t="str">
        <f>VLOOKUP($A296,入力用!$A$4:$AD$53,26,0)&amp;""</f>
        <v/>
      </c>
      <c r="M300" s="77" t="str">
        <f>VLOOKUP($A296,入力用!$A$4:$AD$53,27,0)&amp;""</f>
        <v/>
      </c>
      <c r="N300" s="116"/>
      <c r="O300" s="117"/>
      <c r="P300" s="117"/>
      <c r="Q300" s="117"/>
      <c r="R300" s="117"/>
      <c r="S300" s="123"/>
      <c r="T300" s="124"/>
      <c r="U300" s="124"/>
      <c r="V300" s="124"/>
      <c r="W300" s="125"/>
      <c r="X300" s="124"/>
      <c r="Y300" s="124"/>
      <c r="Z300" s="124"/>
      <c r="AA300" s="124"/>
      <c r="AB300" s="125"/>
      <c r="AC300" s="71"/>
      <c r="AD300" s="142"/>
      <c r="AE300" s="142"/>
      <c r="AF300" s="142"/>
      <c r="AG300" s="142"/>
      <c r="AH300" s="73"/>
      <c r="AI300" s="66"/>
    </row>
    <row r="301" spans="1:37" ht="8.25" customHeight="1" x14ac:dyDescent="0.15">
      <c r="A301" s="95"/>
      <c r="B301" s="109"/>
      <c r="C301" s="91"/>
      <c r="D301" s="101"/>
      <c r="E301" s="91"/>
      <c r="F301" s="91"/>
      <c r="G301" s="80"/>
      <c r="H301" s="83"/>
      <c r="I301" s="145"/>
      <c r="J301" s="144"/>
      <c r="K301" s="145"/>
      <c r="L301" s="91"/>
      <c r="M301" s="80"/>
      <c r="N301" s="118"/>
      <c r="O301" s="119"/>
      <c r="P301" s="119"/>
      <c r="Q301" s="119"/>
      <c r="R301" s="119"/>
      <c r="S301" s="126"/>
      <c r="T301" s="127"/>
      <c r="U301" s="127"/>
      <c r="V301" s="127"/>
      <c r="W301" s="128"/>
      <c r="X301" s="127"/>
      <c r="Y301" s="127"/>
      <c r="Z301" s="127"/>
      <c r="AA301" s="127"/>
      <c r="AB301" s="128"/>
      <c r="AC301" s="139"/>
      <c r="AD301" s="140"/>
      <c r="AE301" s="140"/>
      <c r="AF301" s="140"/>
      <c r="AG301" s="140"/>
      <c r="AH301" s="141"/>
      <c r="AI301" s="143"/>
    </row>
    <row r="302" spans="1:37" ht="8.25" customHeight="1" x14ac:dyDescent="0.15">
      <c r="A302" s="93">
        <f>A296+1</f>
        <v>42</v>
      </c>
      <c r="B302" s="96" t="str">
        <f>VLOOKUP($A302,入力用!$A$4:$AD$53,4,0)&amp;" "&amp;VLOOKUP($A302,入力用!$A$4:$AD$53,5,0)&amp;""</f>
        <v xml:space="preserve"> </v>
      </c>
      <c r="C302" s="90" t="str">
        <f>VLOOKUP($A302,入力用!$A$4:$AD$53,6,0)&amp;""</f>
        <v/>
      </c>
      <c r="D302" s="99" t="str">
        <f>VLOOKUP($A302,入力用!$A$4:$AD$53,7,0)&amp;""</f>
        <v/>
      </c>
      <c r="E302" s="102" t="str">
        <f>IF(入力用!H45="","",VLOOKUP($A302,入力用!$A$4:$AD$53,8,0))</f>
        <v/>
      </c>
      <c r="F302" s="102" t="str">
        <f>IF(入力用!J45="","",VLOOKUP($A302,入力用!$A$4:$AD$53,10,0))</f>
        <v/>
      </c>
      <c r="G302" s="77" t="str">
        <f>VLOOKUP($A302,入力用!$A$4:$AD$53,12,0)&amp;VLOOKUP($A302,入力用!$A$4:$AD$53,13,0)&amp;""</f>
        <v/>
      </c>
      <c r="H302" s="81" t="str">
        <f>VLOOKUP($A302,入力用!$A$4:$AD$53,14,0)&amp;""</f>
        <v/>
      </c>
      <c r="I302" s="84" t="str">
        <f>IF(入力用!Q45="","",VLOOKUP($A302,入力用!$A$4:$AD$53,17,0))</f>
        <v/>
      </c>
      <c r="J302" s="87" t="str">
        <f>VLOOKUP($A302,入力用!$A$4:$AD$53,19,0)&amp;""</f>
        <v/>
      </c>
      <c r="K302" s="84" t="str">
        <f>IF(入力用!T45="","",VLOOKUP($A302,入力用!$A$4:$AD$53,20,0))</f>
        <v/>
      </c>
      <c r="L302" s="90" t="str">
        <f>VLOOKUP($A302,入力用!$A$4:$AD$53,22,0)&amp;""</f>
        <v/>
      </c>
      <c r="M302" s="77" t="str">
        <f>VLOOKUP($A302,入力用!$A$4:$AD$53,23,0)&amp;""</f>
        <v/>
      </c>
      <c r="N302" s="114" t="str">
        <f>VLOOKUP($A302,入力用!$A$4:$AD$53,28,0)&amp;""</f>
        <v/>
      </c>
      <c r="O302" s="115"/>
      <c r="P302" s="115"/>
      <c r="Q302" s="115"/>
      <c r="R302" s="115"/>
      <c r="S302" s="120" t="str">
        <f>VLOOKUP($A302,入力用!$A$4:$AD$53,29,0)&amp;""</f>
        <v/>
      </c>
      <c r="T302" s="121"/>
      <c r="U302" s="121"/>
      <c r="V302" s="121"/>
      <c r="W302" s="122"/>
      <c r="X302" s="121" t="str">
        <f>VLOOKUP($A302,入力用!$A$4:$AD$53,30,0)&amp;""</f>
        <v/>
      </c>
      <c r="Y302" s="121"/>
      <c r="Z302" s="121"/>
      <c r="AA302" s="121"/>
      <c r="AB302" s="122"/>
      <c r="AC302" s="68" t="s">
        <v>153</v>
      </c>
      <c r="AD302" s="69"/>
      <c r="AE302" s="69"/>
      <c r="AF302" s="69"/>
      <c r="AG302" s="69"/>
      <c r="AH302" s="70"/>
      <c r="AI302" s="65" t="str">
        <f>VLOOKUP($A302,入力用!$A$4:$AE$53,31,0)&amp;""</f>
        <v/>
      </c>
    </row>
    <row r="303" spans="1:37" ht="8.25" customHeight="1" x14ac:dyDescent="0.15">
      <c r="A303" s="94"/>
      <c r="B303" s="97"/>
      <c r="C303" s="98"/>
      <c r="D303" s="100"/>
      <c r="E303" s="103"/>
      <c r="F303" s="103"/>
      <c r="G303" s="79"/>
      <c r="H303" s="82"/>
      <c r="I303" s="85"/>
      <c r="J303" s="88"/>
      <c r="K303" s="85"/>
      <c r="L303" s="91"/>
      <c r="M303" s="80"/>
      <c r="N303" s="116"/>
      <c r="O303" s="117"/>
      <c r="P303" s="117"/>
      <c r="Q303" s="117"/>
      <c r="R303" s="117"/>
      <c r="S303" s="123"/>
      <c r="T303" s="124"/>
      <c r="U303" s="124"/>
      <c r="V303" s="124"/>
      <c r="W303" s="125"/>
      <c r="X303" s="124"/>
      <c r="Y303" s="124"/>
      <c r="Z303" s="124"/>
      <c r="AA303" s="124"/>
      <c r="AB303" s="125"/>
      <c r="AC303" s="71"/>
      <c r="AD303" s="142"/>
      <c r="AE303" s="142"/>
      <c r="AF303" s="142"/>
      <c r="AG303" s="142"/>
      <c r="AH303" s="73"/>
      <c r="AI303" s="66"/>
    </row>
    <row r="304" spans="1:37" ht="8.25" customHeight="1" x14ac:dyDescent="0.15">
      <c r="A304" s="94"/>
      <c r="B304" s="107" t="str">
        <f>VLOOKUP($A302,入力用!$A$4:$AD$53,2,0)&amp;" "&amp;VLOOKUP($A302,入力用!$A$4:$AD$53,3,0)&amp;""</f>
        <v xml:space="preserve"> </v>
      </c>
      <c r="C304" s="98"/>
      <c r="D304" s="100"/>
      <c r="E304" s="104"/>
      <c r="F304" s="104"/>
      <c r="G304" s="80"/>
      <c r="H304" s="83"/>
      <c r="I304" s="86"/>
      <c r="J304" s="88"/>
      <c r="K304" s="86"/>
      <c r="L304" s="90" t="str">
        <f>VLOOKUP($A302,入力用!$A$4:$AD$53,24,0)&amp;""</f>
        <v/>
      </c>
      <c r="M304" s="77" t="str">
        <f>VLOOKUP($A302,入力用!$A$4:$AD$53,25,0)&amp;""</f>
        <v/>
      </c>
      <c r="N304" s="116"/>
      <c r="O304" s="117"/>
      <c r="P304" s="117"/>
      <c r="Q304" s="117"/>
      <c r="R304" s="117"/>
      <c r="S304" s="123"/>
      <c r="T304" s="124"/>
      <c r="U304" s="124"/>
      <c r="V304" s="124"/>
      <c r="W304" s="125"/>
      <c r="X304" s="124"/>
      <c r="Y304" s="124"/>
      <c r="Z304" s="124"/>
      <c r="AA304" s="124"/>
      <c r="AB304" s="125"/>
      <c r="AC304" s="139"/>
      <c r="AD304" s="140"/>
      <c r="AE304" s="140"/>
      <c r="AF304" s="140"/>
      <c r="AG304" s="140"/>
      <c r="AH304" s="141"/>
      <c r="AI304" s="66"/>
    </row>
    <row r="305" spans="1:35" ht="8.25" customHeight="1" x14ac:dyDescent="0.15">
      <c r="A305" s="94"/>
      <c r="B305" s="108"/>
      <c r="C305" s="98"/>
      <c r="D305" s="100"/>
      <c r="E305" s="98" t="str">
        <f>IF(入力用!I45="","",VLOOKUP($A302,入力用!$A$4:$AD$53,9,0)&amp;"年")</f>
        <v/>
      </c>
      <c r="F305" s="98" t="str">
        <f ca="1">IF(入力用!K45="","",VLOOKUP($A302,入力用!$A$4:$AD$53,11,0)&amp;"歳")</f>
        <v/>
      </c>
      <c r="G305" s="79" t="str">
        <f>VLOOKUP($A302,入力用!$A$4:$AD$53,15,0)&amp;""</f>
        <v/>
      </c>
      <c r="H305" s="82" t="str">
        <f>VLOOKUP($A302,入力用!$A$4:$AD$53,16,0)&amp;""</f>
        <v/>
      </c>
      <c r="I305" s="112" t="str">
        <f>VLOOKUP($A302,入力用!$A$4:$AD$53,18,0)&amp;""</f>
        <v/>
      </c>
      <c r="J305" s="88"/>
      <c r="K305" s="112" t="str">
        <f>VLOOKUP($A302,入力用!$A$4:$AD$53,21,0)&amp;""</f>
        <v/>
      </c>
      <c r="L305" s="91"/>
      <c r="M305" s="80"/>
      <c r="N305" s="116"/>
      <c r="O305" s="117"/>
      <c r="P305" s="117"/>
      <c r="Q305" s="117"/>
      <c r="R305" s="117"/>
      <c r="S305" s="123"/>
      <c r="T305" s="124"/>
      <c r="U305" s="124"/>
      <c r="V305" s="124"/>
      <c r="W305" s="125"/>
      <c r="X305" s="124"/>
      <c r="Y305" s="124"/>
      <c r="Z305" s="124"/>
      <c r="AA305" s="124"/>
      <c r="AB305" s="125"/>
      <c r="AC305" s="68" t="s">
        <v>153</v>
      </c>
      <c r="AD305" s="69"/>
      <c r="AE305" s="69"/>
      <c r="AF305" s="69"/>
      <c r="AG305" s="69"/>
      <c r="AH305" s="70"/>
      <c r="AI305" s="66"/>
    </row>
    <row r="306" spans="1:35" ht="8.25" customHeight="1" x14ac:dyDescent="0.15">
      <c r="A306" s="94"/>
      <c r="B306" s="108"/>
      <c r="C306" s="98"/>
      <c r="D306" s="100"/>
      <c r="E306" s="98"/>
      <c r="F306" s="98"/>
      <c r="G306" s="79"/>
      <c r="H306" s="82"/>
      <c r="I306" s="112"/>
      <c r="J306" s="88"/>
      <c r="K306" s="112"/>
      <c r="L306" s="90" t="str">
        <f>VLOOKUP($A302,入力用!$A$4:$AD$53,26,0)&amp;""</f>
        <v/>
      </c>
      <c r="M306" s="77" t="str">
        <f>VLOOKUP($A302,入力用!$A$4:$AD$53,27,0)&amp;""</f>
        <v/>
      </c>
      <c r="N306" s="116"/>
      <c r="O306" s="117"/>
      <c r="P306" s="117"/>
      <c r="Q306" s="117"/>
      <c r="R306" s="117"/>
      <c r="S306" s="123"/>
      <c r="T306" s="124"/>
      <c r="U306" s="124"/>
      <c r="V306" s="124"/>
      <c r="W306" s="125"/>
      <c r="X306" s="124"/>
      <c r="Y306" s="124"/>
      <c r="Z306" s="124"/>
      <c r="AA306" s="124"/>
      <c r="AB306" s="125"/>
      <c r="AC306" s="71"/>
      <c r="AD306" s="142"/>
      <c r="AE306" s="142"/>
      <c r="AF306" s="142"/>
      <c r="AG306" s="142"/>
      <c r="AH306" s="73"/>
      <c r="AI306" s="66"/>
    </row>
    <row r="307" spans="1:35" ht="8.25" customHeight="1" x14ac:dyDescent="0.15">
      <c r="A307" s="95"/>
      <c r="B307" s="109"/>
      <c r="C307" s="91"/>
      <c r="D307" s="101"/>
      <c r="E307" s="91"/>
      <c r="F307" s="91"/>
      <c r="G307" s="80"/>
      <c r="H307" s="83"/>
      <c r="I307" s="145"/>
      <c r="J307" s="144"/>
      <c r="K307" s="145"/>
      <c r="L307" s="91"/>
      <c r="M307" s="80"/>
      <c r="N307" s="118"/>
      <c r="O307" s="119"/>
      <c r="P307" s="119"/>
      <c r="Q307" s="119"/>
      <c r="R307" s="119"/>
      <c r="S307" s="126"/>
      <c r="T307" s="127"/>
      <c r="U307" s="127"/>
      <c r="V307" s="127"/>
      <c r="W307" s="128"/>
      <c r="X307" s="127"/>
      <c r="Y307" s="127"/>
      <c r="Z307" s="127"/>
      <c r="AA307" s="127"/>
      <c r="AB307" s="128"/>
      <c r="AC307" s="139"/>
      <c r="AD307" s="140"/>
      <c r="AE307" s="140"/>
      <c r="AF307" s="140"/>
      <c r="AG307" s="140"/>
      <c r="AH307" s="141"/>
      <c r="AI307" s="143"/>
    </row>
    <row r="308" spans="1:35" ht="8.25" customHeight="1" x14ac:dyDescent="0.15">
      <c r="A308" s="93">
        <f>A302+1</f>
        <v>43</v>
      </c>
      <c r="B308" s="96" t="str">
        <f>VLOOKUP($A308,入力用!$A$4:$AD$53,4,0)&amp;" "&amp;VLOOKUP($A308,入力用!$A$4:$AD$53,5,0)&amp;""</f>
        <v xml:space="preserve"> </v>
      </c>
      <c r="C308" s="90" t="str">
        <f>VLOOKUP($A308,入力用!$A$4:$AD$53,6,0)&amp;""</f>
        <v/>
      </c>
      <c r="D308" s="99" t="str">
        <f>VLOOKUP($A308,入力用!$A$4:$AD$53,7,0)&amp;""</f>
        <v/>
      </c>
      <c r="E308" s="102" t="str">
        <f>IF(入力用!H46="","",VLOOKUP($A308,入力用!$A$4:$AD$53,8,0))</f>
        <v/>
      </c>
      <c r="F308" s="102" t="str">
        <f>IF(入力用!J46="","",VLOOKUP($A308,入力用!$A$4:$AD$53,10,0))</f>
        <v/>
      </c>
      <c r="G308" s="77" t="str">
        <f>VLOOKUP($A308,入力用!$A$4:$AD$53,12,0)&amp;VLOOKUP($A308,入力用!$A$4:$AD$53,13,0)&amp;""</f>
        <v/>
      </c>
      <c r="H308" s="81" t="str">
        <f>VLOOKUP($A308,入力用!$A$4:$AD$53,14,0)&amp;""</f>
        <v/>
      </c>
      <c r="I308" s="84" t="str">
        <f>IF(入力用!Q46="","",VLOOKUP($A308,入力用!$A$4:$AD$53,17,0))</f>
        <v/>
      </c>
      <c r="J308" s="87" t="str">
        <f>VLOOKUP($A308,入力用!$A$4:$AD$53,19,0)&amp;""</f>
        <v/>
      </c>
      <c r="K308" s="84" t="str">
        <f>IF(入力用!T46="","",VLOOKUP($A308,入力用!$A$4:$AD$53,20,0))</f>
        <v/>
      </c>
      <c r="L308" s="90" t="str">
        <f>VLOOKUP($A308,入力用!$A$4:$AD$53,22,0)&amp;""</f>
        <v/>
      </c>
      <c r="M308" s="77" t="str">
        <f>VLOOKUP($A308,入力用!$A$4:$AD$53,23,0)&amp;""</f>
        <v/>
      </c>
      <c r="N308" s="114" t="str">
        <f>VLOOKUP($A308,入力用!$A$4:$AD$53,28,0)&amp;""</f>
        <v/>
      </c>
      <c r="O308" s="115"/>
      <c r="P308" s="115"/>
      <c r="Q308" s="115"/>
      <c r="R308" s="115"/>
      <c r="S308" s="120" t="str">
        <f>VLOOKUP($A308,入力用!$A$4:$AD$53,29,0)&amp;""</f>
        <v/>
      </c>
      <c r="T308" s="121"/>
      <c r="U308" s="121"/>
      <c r="V308" s="121"/>
      <c r="W308" s="122"/>
      <c r="X308" s="121" t="str">
        <f>VLOOKUP($A308,入力用!$A$4:$AD$53,30,0)&amp;""</f>
        <v/>
      </c>
      <c r="Y308" s="121"/>
      <c r="Z308" s="121"/>
      <c r="AA308" s="121"/>
      <c r="AB308" s="122"/>
      <c r="AC308" s="68" t="s">
        <v>153</v>
      </c>
      <c r="AD308" s="69"/>
      <c r="AE308" s="69"/>
      <c r="AF308" s="69"/>
      <c r="AG308" s="69"/>
      <c r="AH308" s="70"/>
      <c r="AI308" s="65" t="str">
        <f>VLOOKUP($A308,入力用!$A$4:$AE$53,31,0)&amp;""</f>
        <v/>
      </c>
    </row>
    <row r="309" spans="1:35" ht="8.25" customHeight="1" x14ac:dyDescent="0.15">
      <c r="A309" s="94"/>
      <c r="B309" s="97"/>
      <c r="C309" s="98"/>
      <c r="D309" s="100"/>
      <c r="E309" s="103"/>
      <c r="F309" s="103"/>
      <c r="G309" s="79"/>
      <c r="H309" s="82"/>
      <c r="I309" s="85"/>
      <c r="J309" s="88"/>
      <c r="K309" s="85"/>
      <c r="L309" s="91"/>
      <c r="M309" s="80"/>
      <c r="N309" s="116"/>
      <c r="O309" s="117"/>
      <c r="P309" s="117"/>
      <c r="Q309" s="117"/>
      <c r="R309" s="117"/>
      <c r="S309" s="123"/>
      <c r="T309" s="124"/>
      <c r="U309" s="124"/>
      <c r="V309" s="124"/>
      <c r="W309" s="125"/>
      <c r="X309" s="124"/>
      <c r="Y309" s="124"/>
      <c r="Z309" s="124"/>
      <c r="AA309" s="124"/>
      <c r="AB309" s="125"/>
      <c r="AC309" s="71"/>
      <c r="AD309" s="142"/>
      <c r="AE309" s="142"/>
      <c r="AF309" s="142"/>
      <c r="AG309" s="142"/>
      <c r="AH309" s="73"/>
      <c r="AI309" s="66"/>
    </row>
    <row r="310" spans="1:35" ht="8.25" customHeight="1" x14ac:dyDescent="0.15">
      <c r="A310" s="94"/>
      <c r="B310" s="107" t="str">
        <f>VLOOKUP($A308,入力用!$A$4:$AD$53,2,0)&amp;" "&amp;VLOOKUP($A308,入力用!$A$4:$AD$53,3,0)&amp;""</f>
        <v xml:space="preserve"> </v>
      </c>
      <c r="C310" s="98"/>
      <c r="D310" s="100"/>
      <c r="E310" s="104"/>
      <c r="F310" s="104"/>
      <c r="G310" s="80"/>
      <c r="H310" s="83"/>
      <c r="I310" s="86"/>
      <c r="J310" s="88"/>
      <c r="K310" s="86"/>
      <c r="L310" s="90" t="str">
        <f>VLOOKUP($A308,入力用!$A$4:$AD$53,24,0)&amp;""</f>
        <v/>
      </c>
      <c r="M310" s="77" t="str">
        <f>VLOOKUP($A308,入力用!$A$4:$AD$53,25,0)&amp;""</f>
        <v/>
      </c>
      <c r="N310" s="116"/>
      <c r="O310" s="117"/>
      <c r="P310" s="117"/>
      <c r="Q310" s="117"/>
      <c r="R310" s="117"/>
      <c r="S310" s="123"/>
      <c r="T310" s="124"/>
      <c r="U310" s="124"/>
      <c r="V310" s="124"/>
      <c r="W310" s="125"/>
      <c r="X310" s="124"/>
      <c r="Y310" s="124"/>
      <c r="Z310" s="124"/>
      <c r="AA310" s="124"/>
      <c r="AB310" s="125"/>
      <c r="AC310" s="139"/>
      <c r="AD310" s="140"/>
      <c r="AE310" s="140"/>
      <c r="AF310" s="140"/>
      <c r="AG310" s="140"/>
      <c r="AH310" s="141"/>
      <c r="AI310" s="66"/>
    </row>
    <row r="311" spans="1:35" ht="8.25" customHeight="1" x14ac:dyDescent="0.15">
      <c r="A311" s="94"/>
      <c r="B311" s="108"/>
      <c r="C311" s="98"/>
      <c r="D311" s="100"/>
      <c r="E311" s="98" t="str">
        <f>IF(入力用!I46="","",VLOOKUP($A308,入力用!$A$4:$AD$53,9,0)&amp;"年")</f>
        <v/>
      </c>
      <c r="F311" s="98" t="str">
        <f ca="1">IF(入力用!K46="","",VLOOKUP($A308,入力用!$A$4:$AD$53,11,0)&amp;"歳")</f>
        <v/>
      </c>
      <c r="G311" s="79" t="str">
        <f>VLOOKUP($A308,入力用!$A$4:$AD$53,15,0)&amp;""</f>
        <v/>
      </c>
      <c r="H311" s="82" t="str">
        <f>VLOOKUP($A308,入力用!$A$4:$AD$53,16,0)&amp;""</f>
        <v/>
      </c>
      <c r="I311" s="112" t="str">
        <f>VLOOKUP($A308,入力用!$A$4:$AD$53,18,0)&amp;""</f>
        <v/>
      </c>
      <c r="J311" s="88"/>
      <c r="K311" s="112" t="str">
        <f>VLOOKUP($A308,入力用!$A$4:$AD$53,21,0)&amp;""</f>
        <v/>
      </c>
      <c r="L311" s="91"/>
      <c r="M311" s="80"/>
      <c r="N311" s="116"/>
      <c r="O311" s="117"/>
      <c r="P311" s="117"/>
      <c r="Q311" s="117"/>
      <c r="R311" s="117"/>
      <c r="S311" s="123"/>
      <c r="T311" s="124"/>
      <c r="U311" s="124"/>
      <c r="V311" s="124"/>
      <c r="W311" s="125"/>
      <c r="X311" s="124"/>
      <c r="Y311" s="124"/>
      <c r="Z311" s="124"/>
      <c r="AA311" s="124"/>
      <c r="AB311" s="125"/>
      <c r="AC311" s="68" t="s">
        <v>153</v>
      </c>
      <c r="AD311" s="69"/>
      <c r="AE311" s="69"/>
      <c r="AF311" s="69"/>
      <c r="AG311" s="69"/>
      <c r="AH311" s="70"/>
      <c r="AI311" s="66"/>
    </row>
    <row r="312" spans="1:35" ht="8.25" customHeight="1" x14ac:dyDescent="0.15">
      <c r="A312" s="94"/>
      <c r="B312" s="108"/>
      <c r="C312" s="98"/>
      <c r="D312" s="100"/>
      <c r="E312" s="98"/>
      <c r="F312" s="98"/>
      <c r="G312" s="79"/>
      <c r="H312" s="82"/>
      <c r="I312" s="112"/>
      <c r="J312" s="88"/>
      <c r="K312" s="112"/>
      <c r="L312" s="90" t="str">
        <f>VLOOKUP($A308,入力用!$A$4:$AD$53,26,0)&amp;""</f>
        <v/>
      </c>
      <c r="M312" s="77" t="str">
        <f>VLOOKUP($A308,入力用!$A$4:$AD$53,27,0)&amp;""</f>
        <v/>
      </c>
      <c r="N312" s="116"/>
      <c r="O312" s="117"/>
      <c r="P312" s="117"/>
      <c r="Q312" s="117"/>
      <c r="R312" s="117"/>
      <c r="S312" s="123"/>
      <c r="T312" s="124"/>
      <c r="U312" s="124"/>
      <c r="V312" s="124"/>
      <c r="W312" s="125"/>
      <c r="X312" s="124"/>
      <c r="Y312" s="124"/>
      <c r="Z312" s="124"/>
      <c r="AA312" s="124"/>
      <c r="AB312" s="125"/>
      <c r="AC312" s="71"/>
      <c r="AD312" s="142"/>
      <c r="AE312" s="142"/>
      <c r="AF312" s="142"/>
      <c r="AG312" s="142"/>
      <c r="AH312" s="73"/>
      <c r="AI312" s="66"/>
    </row>
    <row r="313" spans="1:35" ht="8.25" customHeight="1" x14ac:dyDescent="0.15">
      <c r="A313" s="95"/>
      <c r="B313" s="109"/>
      <c r="C313" s="91"/>
      <c r="D313" s="101"/>
      <c r="E313" s="91"/>
      <c r="F313" s="91"/>
      <c r="G313" s="80"/>
      <c r="H313" s="83"/>
      <c r="I313" s="145"/>
      <c r="J313" s="144"/>
      <c r="K313" s="145"/>
      <c r="L313" s="91"/>
      <c r="M313" s="80"/>
      <c r="N313" s="118"/>
      <c r="O313" s="119"/>
      <c r="P313" s="119"/>
      <c r="Q313" s="119"/>
      <c r="R313" s="119"/>
      <c r="S313" s="126"/>
      <c r="T313" s="127"/>
      <c r="U313" s="127"/>
      <c r="V313" s="127"/>
      <c r="W313" s="128"/>
      <c r="X313" s="127"/>
      <c r="Y313" s="127"/>
      <c r="Z313" s="127"/>
      <c r="AA313" s="127"/>
      <c r="AB313" s="128"/>
      <c r="AC313" s="139"/>
      <c r="AD313" s="140"/>
      <c r="AE313" s="140"/>
      <c r="AF313" s="140"/>
      <c r="AG313" s="140"/>
      <c r="AH313" s="141"/>
      <c r="AI313" s="143"/>
    </row>
    <row r="314" spans="1:35" ht="8.25" customHeight="1" x14ac:dyDescent="0.15">
      <c r="A314" s="93">
        <f>A308+1</f>
        <v>44</v>
      </c>
      <c r="B314" s="96" t="str">
        <f>VLOOKUP($A314,入力用!$A$4:$AD$53,4,0)&amp;" "&amp;VLOOKUP($A314,入力用!$A$4:$AD$53,5,0)&amp;""</f>
        <v xml:space="preserve"> </v>
      </c>
      <c r="C314" s="90" t="str">
        <f>VLOOKUP($A314,入力用!$A$4:$AD$53,6,0)&amp;""</f>
        <v/>
      </c>
      <c r="D314" s="99" t="str">
        <f>VLOOKUP($A314,入力用!$A$4:$AD$53,7,0)&amp;""</f>
        <v/>
      </c>
      <c r="E314" s="102" t="str">
        <f>IF(入力用!H47="","",VLOOKUP($A314,入力用!$A$4:$AD$53,8,0))</f>
        <v/>
      </c>
      <c r="F314" s="102" t="str">
        <f>IF(入力用!J47="","",VLOOKUP($A314,入力用!$A$4:$AD$53,10,0))</f>
        <v/>
      </c>
      <c r="G314" s="77" t="str">
        <f>VLOOKUP($A314,入力用!$A$4:$AD$53,12,0)&amp;VLOOKUP($A314,入力用!$A$4:$AD$53,13,0)&amp;""</f>
        <v/>
      </c>
      <c r="H314" s="81" t="str">
        <f>VLOOKUP($A314,入力用!$A$4:$AD$53,14,0)&amp;""</f>
        <v/>
      </c>
      <c r="I314" s="84" t="str">
        <f>IF(入力用!Q47="","",VLOOKUP($A314,入力用!$A$4:$AD$53,17,0))</f>
        <v/>
      </c>
      <c r="J314" s="87" t="str">
        <f>VLOOKUP($A314,入力用!$A$4:$AD$53,19,0)&amp;""</f>
        <v/>
      </c>
      <c r="K314" s="84" t="str">
        <f>IF(入力用!T47="","",VLOOKUP($A314,入力用!$A$4:$AD$53,20,0))</f>
        <v/>
      </c>
      <c r="L314" s="90" t="str">
        <f>VLOOKUP($A314,入力用!$A$4:$AD$53,22,0)&amp;""</f>
        <v/>
      </c>
      <c r="M314" s="77" t="str">
        <f>VLOOKUP($A314,入力用!$A$4:$AD$53,23,0)&amp;""</f>
        <v/>
      </c>
      <c r="N314" s="114" t="str">
        <f>VLOOKUP($A314,入力用!$A$4:$AD$53,28,0)&amp;""</f>
        <v/>
      </c>
      <c r="O314" s="115"/>
      <c r="P314" s="115"/>
      <c r="Q314" s="115"/>
      <c r="R314" s="115"/>
      <c r="S314" s="120" t="str">
        <f>VLOOKUP($A314,入力用!$A$4:$AD$53,29,0)&amp;""</f>
        <v/>
      </c>
      <c r="T314" s="121"/>
      <c r="U314" s="121"/>
      <c r="V314" s="121"/>
      <c r="W314" s="122"/>
      <c r="X314" s="121" t="str">
        <f>VLOOKUP($A314,入力用!$A$4:$AD$53,30,0)&amp;""</f>
        <v/>
      </c>
      <c r="Y314" s="121"/>
      <c r="Z314" s="121"/>
      <c r="AA314" s="121"/>
      <c r="AB314" s="122"/>
      <c r="AC314" s="68" t="s">
        <v>153</v>
      </c>
      <c r="AD314" s="69"/>
      <c r="AE314" s="69"/>
      <c r="AF314" s="69"/>
      <c r="AG314" s="69"/>
      <c r="AH314" s="70"/>
      <c r="AI314" s="65" t="str">
        <f>VLOOKUP($A314,入力用!$A$4:$AE$53,31,0)&amp;""</f>
        <v/>
      </c>
    </row>
    <row r="315" spans="1:35" ht="8.25" customHeight="1" x14ac:dyDescent="0.15">
      <c r="A315" s="94"/>
      <c r="B315" s="97"/>
      <c r="C315" s="98"/>
      <c r="D315" s="100"/>
      <c r="E315" s="103"/>
      <c r="F315" s="103"/>
      <c r="G315" s="79"/>
      <c r="H315" s="82"/>
      <c r="I315" s="85"/>
      <c r="J315" s="88"/>
      <c r="K315" s="85"/>
      <c r="L315" s="91"/>
      <c r="M315" s="80"/>
      <c r="N315" s="116"/>
      <c r="O315" s="117"/>
      <c r="P315" s="117"/>
      <c r="Q315" s="117"/>
      <c r="R315" s="117"/>
      <c r="S315" s="123"/>
      <c r="T315" s="124"/>
      <c r="U315" s="124"/>
      <c r="V315" s="124"/>
      <c r="W315" s="125"/>
      <c r="X315" s="124"/>
      <c r="Y315" s="124"/>
      <c r="Z315" s="124"/>
      <c r="AA315" s="124"/>
      <c r="AB315" s="125"/>
      <c r="AC315" s="71"/>
      <c r="AD315" s="142"/>
      <c r="AE315" s="142"/>
      <c r="AF315" s="142"/>
      <c r="AG315" s="142"/>
      <c r="AH315" s="73"/>
      <c r="AI315" s="66"/>
    </row>
    <row r="316" spans="1:35" ht="8.25" customHeight="1" x14ac:dyDescent="0.15">
      <c r="A316" s="94"/>
      <c r="B316" s="107" t="str">
        <f>VLOOKUP($A314,入力用!$A$4:$AD$53,2,0)&amp;" "&amp;VLOOKUP($A314,入力用!$A$4:$AD$53,3,0)&amp;""</f>
        <v xml:space="preserve"> </v>
      </c>
      <c r="C316" s="98"/>
      <c r="D316" s="100"/>
      <c r="E316" s="104"/>
      <c r="F316" s="104"/>
      <c r="G316" s="80"/>
      <c r="H316" s="83"/>
      <c r="I316" s="86"/>
      <c r="J316" s="88"/>
      <c r="K316" s="86"/>
      <c r="L316" s="90" t="str">
        <f>VLOOKUP($A314,入力用!$A$4:$AD$53,24,0)&amp;""</f>
        <v/>
      </c>
      <c r="M316" s="77" t="str">
        <f>VLOOKUP($A314,入力用!$A$4:$AD$53,25,0)&amp;""</f>
        <v/>
      </c>
      <c r="N316" s="116"/>
      <c r="O316" s="117"/>
      <c r="P316" s="117"/>
      <c r="Q316" s="117"/>
      <c r="R316" s="117"/>
      <c r="S316" s="123"/>
      <c r="T316" s="124"/>
      <c r="U316" s="124"/>
      <c r="V316" s="124"/>
      <c r="W316" s="125"/>
      <c r="X316" s="124"/>
      <c r="Y316" s="124"/>
      <c r="Z316" s="124"/>
      <c r="AA316" s="124"/>
      <c r="AB316" s="125"/>
      <c r="AC316" s="139"/>
      <c r="AD316" s="140"/>
      <c r="AE316" s="140"/>
      <c r="AF316" s="140"/>
      <c r="AG316" s="140"/>
      <c r="AH316" s="141"/>
      <c r="AI316" s="66"/>
    </row>
    <row r="317" spans="1:35" ht="8.25" customHeight="1" x14ac:dyDescent="0.15">
      <c r="A317" s="94"/>
      <c r="B317" s="108"/>
      <c r="C317" s="98"/>
      <c r="D317" s="100"/>
      <c r="E317" s="98" t="str">
        <f>IF(入力用!I47="","",VLOOKUP($A314,入力用!$A$4:$AD$53,9,0)&amp;"年")</f>
        <v/>
      </c>
      <c r="F317" s="98" t="str">
        <f ca="1">IF(入力用!K47="","",VLOOKUP($A314,入力用!$A$4:$AD$53,11,0)&amp;"歳")</f>
        <v/>
      </c>
      <c r="G317" s="79" t="str">
        <f>VLOOKUP($A314,入力用!$A$4:$AD$53,15,0)&amp;""</f>
        <v/>
      </c>
      <c r="H317" s="82" t="str">
        <f>VLOOKUP($A314,入力用!$A$4:$AD$53,16,0)&amp;""</f>
        <v/>
      </c>
      <c r="I317" s="112" t="str">
        <f>VLOOKUP($A314,入力用!$A$4:$AD$53,18,0)&amp;""</f>
        <v/>
      </c>
      <c r="J317" s="88"/>
      <c r="K317" s="112" t="str">
        <f>VLOOKUP($A314,入力用!$A$4:$AD$53,21,0)&amp;""</f>
        <v/>
      </c>
      <c r="L317" s="91"/>
      <c r="M317" s="80"/>
      <c r="N317" s="116"/>
      <c r="O317" s="117"/>
      <c r="P317" s="117"/>
      <c r="Q317" s="117"/>
      <c r="R317" s="117"/>
      <c r="S317" s="123"/>
      <c r="T317" s="124"/>
      <c r="U317" s="124"/>
      <c r="V317" s="124"/>
      <c r="W317" s="125"/>
      <c r="X317" s="124"/>
      <c r="Y317" s="124"/>
      <c r="Z317" s="124"/>
      <c r="AA317" s="124"/>
      <c r="AB317" s="125"/>
      <c r="AC317" s="68" t="s">
        <v>153</v>
      </c>
      <c r="AD317" s="69"/>
      <c r="AE317" s="69"/>
      <c r="AF317" s="69"/>
      <c r="AG317" s="69"/>
      <c r="AH317" s="70"/>
      <c r="AI317" s="66"/>
    </row>
    <row r="318" spans="1:35" ht="8.25" customHeight="1" x14ac:dyDescent="0.15">
      <c r="A318" s="94"/>
      <c r="B318" s="108"/>
      <c r="C318" s="98"/>
      <c r="D318" s="100"/>
      <c r="E318" s="98"/>
      <c r="F318" s="98"/>
      <c r="G318" s="79"/>
      <c r="H318" s="82"/>
      <c r="I318" s="112"/>
      <c r="J318" s="88"/>
      <c r="K318" s="112"/>
      <c r="L318" s="90" t="str">
        <f>VLOOKUP($A314,入力用!$A$4:$AD$53,26,0)&amp;""</f>
        <v/>
      </c>
      <c r="M318" s="77" t="str">
        <f>VLOOKUP($A314,入力用!$A$4:$AD$53,27,0)&amp;""</f>
        <v/>
      </c>
      <c r="N318" s="116"/>
      <c r="O318" s="117"/>
      <c r="P318" s="117"/>
      <c r="Q318" s="117"/>
      <c r="R318" s="117"/>
      <c r="S318" s="123"/>
      <c r="T318" s="124"/>
      <c r="U318" s="124"/>
      <c r="V318" s="124"/>
      <c r="W318" s="125"/>
      <c r="X318" s="124"/>
      <c r="Y318" s="124"/>
      <c r="Z318" s="124"/>
      <c r="AA318" s="124"/>
      <c r="AB318" s="125"/>
      <c r="AC318" s="71"/>
      <c r="AD318" s="142"/>
      <c r="AE318" s="142"/>
      <c r="AF318" s="142"/>
      <c r="AG318" s="142"/>
      <c r="AH318" s="73"/>
      <c r="AI318" s="66"/>
    </row>
    <row r="319" spans="1:35" ht="8.25" customHeight="1" x14ac:dyDescent="0.15">
      <c r="A319" s="95"/>
      <c r="B319" s="109"/>
      <c r="C319" s="91"/>
      <c r="D319" s="101"/>
      <c r="E319" s="91"/>
      <c r="F319" s="91"/>
      <c r="G319" s="80"/>
      <c r="H319" s="83"/>
      <c r="I319" s="145"/>
      <c r="J319" s="144"/>
      <c r="K319" s="145"/>
      <c r="L319" s="91"/>
      <c r="M319" s="80"/>
      <c r="N319" s="118"/>
      <c r="O319" s="119"/>
      <c r="P319" s="119"/>
      <c r="Q319" s="119"/>
      <c r="R319" s="119"/>
      <c r="S319" s="126"/>
      <c r="T319" s="127"/>
      <c r="U319" s="127"/>
      <c r="V319" s="127"/>
      <c r="W319" s="128"/>
      <c r="X319" s="127"/>
      <c r="Y319" s="127"/>
      <c r="Z319" s="127"/>
      <c r="AA319" s="127"/>
      <c r="AB319" s="128"/>
      <c r="AC319" s="139"/>
      <c r="AD319" s="140"/>
      <c r="AE319" s="140"/>
      <c r="AF319" s="140"/>
      <c r="AG319" s="140"/>
      <c r="AH319" s="141"/>
      <c r="AI319" s="143"/>
    </row>
    <row r="320" spans="1:35" ht="8.25" customHeight="1" x14ac:dyDescent="0.15">
      <c r="A320" s="93">
        <f>A314+1</f>
        <v>45</v>
      </c>
      <c r="B320" s="96" t="str">
        <f>VLOOKUP($A320,入力用!$A$4:$AD$53,4,0)&amp;" "&amp;VLOOKUP($A320,入力用!$A$4:$AD$53,5,0)&amp;""</f>
        <v xml:space="preserve"> </v>
      </c>
      <c r="C320" s="90" t="str">
        <f>VLOOKUP($A320,入力用!$A$4:$AD$53,6,0)&amp;""</f>
        <v/>
      </c>
      <c r="D320" s="99" t="str">
        <f>VLOOKUP($A320,入力用!$A$4:$AD$53,7,0)&amp;""</f>
        <v/>
      </c>
      <c r="E320" s="102" t="str">
        <f>IF(入力用!H48="","",VLOOKUP($A320,入力用!$A$4:$AD$53,8,0))</f>
        <v/>
      </c>
      <c r="F320" s="102" t="str">
        <f>IF(入力用!J48="","",VLOOKUP($A320,入力用!$A$4:$AD$53,10,0))</f>
        <v/>
      </c>
      <c r="G320" s="77" t="str">
        <f>VLOOKUP($A320,入力用!$A$4:$AD$53,12,0)&amp;VLOOKUP($A320,入力用!$A$4:$AD$53,13,0)&amp;""</f>
        <v/>
      </c>
      <c r="H320" s="81" t="str">
        <f>VLOOKUP($A320,入力用!$A$4:$AD$53,14,0)&amp;""</f>
        <v/>
      </c>
      <c r="I320" s="84" t="str">
        <f>IF(入力用!Q48="","",VLOOKUP($A320,入力用!$A$4:$AD$53,17,0))</f>
        <v/>
      </c>
      <c r="J320" s="87" t="str">
        <f>VLOOKUP($A320,入力用!$A$4:$AD$53,19,0)&amp;""</f>
        <v/>
      </c>
      <c r="K320" s="84" t="str">
        <f>IF(入力用!T48="","",VLOOKUP($A320,入力用!$A$4:$AD$53,20,0))</f>
        <v/>
      </c>
      <c r="L320" s="90" t="str">
        <f>VLOOKUP($A320,入力用!$A$4:$AD$53,22,0)&amp;""</f>
        <v/>
      </c>
      <c r="M320" s="77" t="str">
        <f>VLOOKUP($A320,入力用!$A$4:$AD$53,23,0)&amp;""</f>
        <v/>
      </c>
      <c r="N320" s="114" t="str">
        <f>VLOOKUP($A320,入力用!$A$4:$AD$53,28,0)&amp;""</f>
        <v/>
      </c>
      <c r="O320" s="115"/>
      <c r="P320" s="115"/>
      <c r="Q320" s="115"/>
      <c r="R320" s="115"/>
      <c r="S320" s="120" t="str">
        <f>VLOOKUP($A320,入力用!$A$4:$AD$53,29,0)&amp;""</f>
        <v/>
      </c>
      <c r="T320" s="121"/>
      <c r="U320" s="121"/>
      <c r="V320" s="121"/>
      <c r="W320" s="122"/>
      <c r="X320" s="121" t="str">
        <f>VLOOKUP($A320,入力用!$A$4:$AD$53,30,0)&amp;""</f>
        <v/>
      </c>
      <c r="Y320" s="121"/>
      <c r="Z320" s="121"/>
      <c r="AA320" s="121"/>
      <c r="AB320" s="122"/>
      <c r="AC320" s="68" t="s">
        <v>153</v>
      </c>
      <c r="AD320" s="69"/>
      <c r="AE320" s="69"/>
      <c r="AF320" s="69"/>
      <c r="AG320" s="69"/>
      <c r="AH320" s="70"/>
      <c r="AI320" s="65" t="str">
        <f>VLOOKUP($A320,入力用!$A$4:$AE$53,31,0)&amp;""</f>
        <v/>
      </c>
    </row>
    <row r="321" spans="1:35" ht="8.25" customHeight="1" x14ac:dyDescent="0.15">
      <c r="A321" s="94"/>
      <c r="B321" s="97"/>
      <c r="C321" s="98"/>
      <c r="D321" s="100"/>
      <c r="E321" s="103"/>
      <c r="F321" s="103"/>
      <c r="G321" s="79"/>
      <c r="H321" s="82"/>
      <c r="I321" s="85"/>
      <c r="J321" s="88"/>
      <c r="K321" s="85"/>
      <c r="L321" s="91"/>
      <c r="M321" s="80"/>
      <c r="N321" s="116"/>
      <c r="O321" s="117"/>
      <c r="P321" s="117"/>
      <c r="Q321" s="117"/>
      <c r="R321" s="117"/>
      <c r="S321" s="123"/>
      <c r="T321" s="124"/>
      <c r="U321" s="124"/>
      <c r="V321" s="124"/>
      <c r="W321" s="125"/>
      <c r="X321" s="124"/>
      <c r="Y321" s="124"/>
      <c r="Z321" s="124"/>
      <c r="AA321" s="124"/>
      <c r="AB321" s="125"/>
      <c r="AC321" s="71"/>
      <c r="AD321" s="142"/>
      <c r="AE321" s="142"/>
      <c r="AF321" s="142"/>
      <c r="AG321" s="142"/>
      <c r="AH321" s="73"/>
      <c r="AI321" s="66"/>
    </row>
    <row r="322" spans="1:35" ht="8.25" customHeight="1" x14ac:dyDescent="0.15">
      <c r="A322" s="94"/>
      <c r="B322" s="107" t="str">
        <f>VLOOKUP($A320,入力用!$A$4:$AD$53,2,0)&amp;" "&amp;VLOOKUP($A320,入力用!$A$4:$AD$53,3,0)&amp;""</f>
        <v xml:space="preserve"> </v>
      </c>
      <c r="C322" s="98"/>
      <c r="D322" s="100"/>
      <c r="E322" s="104"/>
      <c r="F322" s="104"/>
      <c r="G322" s="80"/>
      <c r="H322" s="83"/>
      <c r="I322" s="86"/>
      <c r="J322" s="88"/>
      <c r="K322" s="86"/>
      <c r="L322" s="90" t="str">
        <f>VLOOKUP($A320,入力用!$A$4:$AD$53,24,0)&amp;""</f>
        <v/>
      </c>
      <c r="M322" s="77" t="str">
        <f>VLOOKUP($A320,入力用!$A$4:$AD$53,25,0)&amp;""</f>
        <v/>
      </c>
      <c r="N322" s="116"/>
      <c r="O322" s="117"/>
      <c r="P322" s="117"/>
      <c r="Q322" s="117"/>
      <c r="R322" s="117"/>
      <c r="S322" s="123"/>
      <c r="T322" s="124"/>
      <c r="U322" s="124"/>
      <c r="V322" s="124"/>
      <c r="W322" s="125"/>
      <c r="X322" s="124"/>
      <c r="Y322" s="124"/>
      <c r="Z322" s="124"/>
      <c r="AA322" s="124"/>
      <c r="AB322" s="125"/>
      <c r="AC322" s="139"/>
      <c r="AD322" s="140"/>
      <c r="AE322" s="140"/>
      <c r="AF322" s="140"/>
      <c r="AG322" s="140"/>
      <c r="AH322" s="141"/>
      <c r="AI322" s="66"/>
    </row>
    <row r="323" spans="1:35" ht="8.25" customHeight="1" x14ac:dyDescent="0.15">
      <c r="A323" s="94"/>
      <c r="B323" s="108"/>
      <c r="C323" s="98"/>
      <c r="D323" s="100"/>
      <c r="E323" s="98" t="str">
        <f>IF(入力用!I48="","",VLOOKUP($A320,入力用!$A$4:$AD$53,9,0)&amp;"年")</f>
        <v/>
      </c>
      <c r="F323" s="98" t="str">
        <f ca="1">IF(入力用!K48="","",VLOOKUP($A320,入力用!$A$4:$AD$53,11,0)&amp;"歳")</f>
        <v/>
      </c>
      <c r="G323" s="79" t="str">
        <f>VLOOKUP($A320,入力用!$A$4:$AD$53,15,0)&amp;""</f>
        <v/>
      </c>
      <c r="H323" s="82" t="str">
        <f>VLOOKUP($A320,入力用!$A$4:$AD$53,16,0)&amp;""</f>
        <v/>
      </c>
      <c r="I323" s="112" t="str">
        <f>VLOOKUP($A320,入力用!$A$4:$AD$53,18,0)&amp;""</f>
        <v/>
      </c>
      <c r="J323" s="88"/>
      <c r="K323" s="112" t="str">
        <f>VLOOKUP($A320,入力用!$A$4:$AD$53,21,0)&amp;""</f>
        <v/>
      </c>
      <c r="L323" s="91"/>
      <c r="M323" s="80"/>
      <c r="N323" s="116"/>
      <c r="O323" s="117"/>
      <c r="P323" s="117"/>
      <c r="Q323" s="117"/>
      <c r="R323" s="117"/>
      <c r="S323" s="123"/>
      <c r="T323" s="124"/>
      <c r="U323" s="124"/>
      <c r="V323" s="124"/>
      <c r="W323" s="125"/>
      <c r="X323" s="124"/>
      <c r="Y323" s="124"/>
      <c r="Z323" s="124"/>
      <c r="AA323" s="124"/>
      <c r="AB323" s="125"/>
      <c r="AC323" s="68" t="s">
        <v>153</v>
      </c>
      <c r="AD323" s="69"/>
      <c r="AE323" s="69"/>
      <c r="AF323" s="69"/>
      <c r="AG323" s="69"/>
      <c r="AH323" s="70"/>
      <c r="AI323" s="66"/>
    </row>
    <row r="324" spans="1:35" ht="8.25" customHeight="1" x14ac:dyDescent="0.15">
      <c r="A324" s="94"/>
      <c r="B324" s="108"/>
      <c r="C324" s="98"/>
      <c r="D324" s="100"/>
      <c r="E324" s="98"/>
      <c r="F324" s="98"/>
      <c r="G324" s="79"/>
      <c r="H324" s="82"/>
      <c r="I324" s="112"/>
      <c r="J324" s="88"/>
      <c r="K324" s="112"/>
      <c r="L324" s="90" t="str">
        <f>VLOOKUP($A320,入力用!$A$4:$AD$53,26,0)&amp;""</f>
        <v/>
      </c>
      <c r="M324" s="77" t="str">
        <f>VLOOKUP($A320,入力用!$A$4:$AD$53,27,0)&amp;""</f>
        <v/>
      </c>
      <c r="N324" s="116"/>
      <c r="O324" s="117"/>
      <c r="P324" s="117"/>
      <c r="Q324" s="117"/>
      <c r="R324" s="117"/>
      <c r="S324" s="123"/>
      <c r="T324" s="124"/>
      <c r="U324" s="124"/>
      <c r="V324" s="124"/>
      <c r="W324" s="125"/>
      <c r="X324" s="124"/>
      <c r="Y324" s="124"/>
      <c r="Z324" s="124"/>
      <c r="AA324" s="124"/>
      <c r="AB324" s="125"/>
      <c r="AC324" s="71"/>
      <c r="AD324" s="142"/>
      <c r="AE324" s="142"/>
      <c r="AF324" s="142"/>
      <c r="AG324" s="142"/>
      <c r="AH324" s="73"/>
      <c r="AI324" s="66"/>
    </row>
    <row r="325" spans="1:35" ht="8.25" customHeight="1" x14ac:dyDescent="0.15">
      <c r="A325" s="95"/>
      <c r="B325" s="109"/>
      <c r="C325" s="91"/>
      <c r="D325" s="101"/>
      <c r="E325" s="91"/>
      <c r="F325" s="91"/>
      <c r="G325" s="80"/>
      <c r="H325" s="83"/>
      <c r="I325" s="145"/>
      <c r="J325" s="144"/>
      <c r="K325" s="145"/>
      <c r="L325" s="91"/>
      <c r="M325" s="80"/>
      <c r="N325" s="118"/>
      <c r="O325" s="119"/>
      <c r="P325" s="119"/>
      <c r="Q325" s="119"/>
      <c r="R325" s="119"/>
      <c r="S325" s="126"/>
      <c r="T325" s="127"/>
      <c r="U325" s="127"/>
      <c r="V325" s="127"/>
      <c r="W325" s="128"/>
      <c r="X325" s="127"/>
      <c r="Y325" s="127"/>
      <c r="Z325" s="127"/>
      <c r="AA325" s="127"/>
      <c r="AB325" s="128"/>
      <c r="AC325" s="139"/>
      <c r="AD325" s="140"/>
      <c r="AE325" s="140"/>
      <c r="AF325" s="140"/>
      <c r="AG325" s="140"/>
      <c r="AH325" s="141"/>
      <c r="AI325" s="143"/>
    </row>
    <row r="326" spans="1:35" ht="8.25" customHeight="1" x14ac:dyDescent="0.15">
      <c r="A326" s="93">
        <f>A320+1</f>
        <v>46</v>
      </c>
      <c r="B326" s="96" t="str">
        <f>VLOOKUP($A326,入力用!$A$4:$AD$53,4,0)&amp;" "&amp;VLOOKUP($A326,入力用!$A$4:$AD$53,5,0)&amp;""</f>
        <v xml:space="preserve"> </v>
      </c>
      <c r="C326" s="90" t="str">
        <f>VLOOKUP($A326,入力用!$A$4:$AD$53,6,0)&amp;""</f>
        <v/>
      </c>
      <c r="D326" s="99" t="str">
        <f>VLOOKUP($A326,入力用!$A$4:$AD$53,7,0)&amp;""</f>
        <v/>
      </c>
      <c r="E326" s="102" t="str">
        <f>IF(入力用!H49="","",VLOOKUP($A326,入力用!$A$4:$AD$53,8,0))</f>
        <v/>
      </c>
      <c r="F326" s="102" t="str">
        <f>IF(入力用!J49="","",VLOOKUP($A326,入力用!$A$4:$AD$53,10,0))</f>
        <v/>
      </c>
      <c r="G326" s="77" t="str">
        <f>VLOOKUP($A326,入力用!$A$4:$AD$53,12,0)&amp;VLOOKUP($A326,入力用!$A$4:$AD$53,13,0)&amp;""</f>
        <v/>
      </c>
      <c r="H326" s="81" t="str">
        <f>VLOOKUP($A326,入力用!$A$4:$AD$53,14,0)&amp;""</f>
        <v/>
      </c>
      <c r="I326" s="84" t="str">
        <f>IF(入力用!Q49="","",VLOOKUP($A326,入力用!$A$4:$AD$53,17,0))</f>
        <v/>
      </c>
      <c r="J326" s="87" t="str">
        <f>VLOOKUP($A326,入力用!$A$4:$AD$53,19,0)&amp;""</f>
        <v/>
      </c>
      <c r="K326" s="84" t="str">
        <f>IF(入力用!T49="","",VLOOKUP($A326,入力用!$A$4:$AD$53,20,0))</f>
        <v/>
      </c>
      <c r="L326" s="90" t="str">
        <f>VLOOKUP($A326,入力用!$A$4:$AD$53,22,0)&amp;""</f>
        <v/>
      </c>
      <c r="M326" s="77" t="str">
        <f>VLOOKUP($A326,入力用!$A$4:$AD$53,23,0)&amp;""</f>
        <v/>
      </c>
      <c r="N326" s="114" t="str">
        <f>VLOOKUP($A326,入力用!$A$4:$AD$53,28,0)&amp;""</f>
        <v/>
      </c>
      <c r="O326" s="115"/>
      <c r="P326" s="115"/>
      <c r="Q326" s="115"/>
      <c r="R326" s="115"/>
      <c r="S326" s="120" t="str">
        <f>VLOOKUP($A326,入力用!$A$4:$AD$53,29,0)&amp;""</f>
        <v/>
      </c>
      <c r="T326" s="121"/>
      <c r="U326" s="121"/>
      <c r="V326" s="121"/>
      <c r="W326" s="122"/>
      <c r="X326" s="121" t="str">
        <f>VLOOKUP($A326,入力用!$A$4:$AD$53,30,0)&amp;""</f>
        <v/>
      </c>
      <c r="Y326" s="121"/>
      <c r="Z326" s="121"/>
      <c r="AA326" s="121"/>
      <c r="AB326" s="122"/>
      <c r="AC326" s="68" t="s">
        <v>153</v>
      </c>
      <c r="AD326" s="69"/>
      <c r="AE326" s="69"/>
      <c r="AF326" s="69"/>
      <c r="AG326" s="69"/>
      <c r="AH326" s="70"/>
      <c r="AI326" s="65" t="str">
        <f>VLOOKUP($A326,入力用!$A$4:$AE$53,31,0)&amp;""</f>
        <v/>
      </c>
    </row>
    <row r="327" spans="1:35" ht="8.25" customHeight="1" x14ac:dyDescent="0.15">
      <c r="A327" s="94"/>
      <c r="B327" s="97"/>
      <c r="C327" s="98"/>
      <c r="D327" s="100"/>
      <c r="E327" s="103"/>
      <c r="F327" s="103"/>
      <c r="G327" s="79"/>
      <c r="H327" s="82"/>
      <c r="I327" s="85"/>
      <c r="J327" s="88"/>
      <c r="K327" s="85"/>
      <c r="L327" s="91"/>
      <c r="M327" s="80"/>
      <c r="N327" s="116"/>
      <c r="O327" s="117"/>
      <c r="P327" s="117"/>
      <c r="Q327" s="117"/>
      <c r="R327" s="117"/>
      <c r="S327" s="123"/>
      <c r="T327" s="124"/>
      <c r="U327" s="124"/>
      <c r="V327" s="124"/>
      <c r="W327" s="125"/>
      <c r="X327" s="124"/>
      <c r="Y327" s="124"/>
      <c r="Z327" s="124"/>
      <c r="AA327" s="124"/>
      <c r="AB327" s="125"/>
      <c r="AC327" s="71"/>
      <c r="AD327" s="142"/>
      <c r="AE327" s="142"/>
      <c r="AF327" s="142"/>
      <c r="AG327" s="142"/>
      <c r="AH327" s="73"/>
      <c r="AI327" s="66"/>
    </row>
    <row r="328" spans="1:35" ht="8.25" customHeight="1" x14ac:dyDescent="0.15">
      <c r="A328" s="94"/>
      <c r="B328" s="107" t="str">
        <f>VLOOKUP($A326,入力用!$A$4:$AD$53,2,0)&amp;" "&amp;VLOOKUP($A326,入力用!$A$4:$AD$53,3,0)&amp;""</f>
        <v xml:space="preserve"> </v>
      </c>
      <c r="C328" s="98"/>
      <c r="D328" s="100"/>
      <c r="E328" s="104"/>
      <c r="F328" s="104"/>
      <c r="G328" s="80"/>
      <c r="H328" s="83"/>
      <c r="I328" s="86"/>
      <c r="J328" s="88"/>
      <c r="K328" s="86"/>
      <c r="L328" s="90" t="str">
        <f>VLOOKUP($A326,入力用!$A$4:$AD$53,24,0)&amp;""</f>
        <v/>
      </c>
      <c r="M328" s="77" t="str">
        <f>VLOOKUP($A326,入力用!$A$4:$AD$53,25,0)&amp;""</f>
        <v/>
      </c>
      <c r="N328" s="116"/>
      <c r="O328" s="117"/>
      <c r="P328" s="117"/>
      <c r="Q328" s="117"/>
      <c r="R328" s="117"/>
      <c r="S328" s="123"/>
      <c r="T328" s="124"/>
      <c r="U328" s="124"/>
      <c r="V328" s="124"/>
      <c r="W328" s="125"/>
      <c r="X328" s="124"/>
      <c r="Y328" s="124"/>
      <c r="Z328" s="124"/>
      <c r="AA328" s="124"/>
      <c r="AB328" s="125"/>
      <c r="AC328" s="139"/>
      <c r="AD328" s="140"/>
      <c r="AE328" s="140"/>
      <c r="AF328" s="140"/>
      <c r="AG328" s="140"/>
      <c r="AH328" s="141"/>
      <c r="AI328" s="66"/>
    </row>
    <row r="329" spans="1:35" ht="8.25" customHeight="1" x14ac:dyDescent="0.15">
      <c r="A329" s="94"/>
      <c r="B329" s="108"/>
      <c r="C329" s="98"/>
      <c r="D329" s="100"/>
      <c r="E329" s="98" t="str">
        <f>IF(入力用!I49="","",VLOOKUP($A326,入力用!$A$4:$AD$53,9,0)&amp;"年")</f>
        <v/>
      </c>
      <c r="F329" s="98" t="str">
        <f ca="1">IF(入力用!K49="","",VLOOKUP($A326,入力用!$A$4:$AD$53,11,0)&amp;"歳")</f>
        <v/>
      </c>
      <c r="G329" s="79" t="str">
        <f>VLOOKUP($A326,入力用!$A$4:$AD$53,15,0)&amp;""</f>
        <v/>
      </c>
      <c r="H329" s="82" t="str">
        <f>VLOOKUP($A326,入力用!$A$4:$AD$53,16,0)&amp;""</f>
        <v/>
      </c>
      <c r="I329" s="112" t="str">
        <f>VLOOKUP($A326,入力用!$A$4:$AD$53,18,0)&amp;""</f>
        <v/>
      </c>
      <c r="J329" s="88"/>
      <c r="K329" s="112" t="str">
        <f>VLOOKUP($A326,入力用!$A$4:$AD$53,21,0)&amp;""</f>
        <v/>
      </c>
      <c r="L329" s="91"/>
      <c r="M329" s="80"/>
      <c r="N329" s="116"/>
      <c r="O329" s="117"/>
      <c r="P329" s="117"/>
      <c r="Q329" s="117"/>
      <c r="R329" s="117"/>
      <c r="S329" s="123"/>
      <c r="T329" s="124"/>
      <c r="U329" s="124"/>
      <c r="V329" s="124"/>
      <c r="W329" s="125"/>
      <c r="X329" s="124"/>
      <c r="Y329" s="124"/>
      <c r="Z329" s="124"/>
      <c r="AA329" s="124"/>
      <c r="AB329" s="125"/>
      <c r="AC329" s="68" t="s">
        <v>153</v>
      </c>
      <c r="AD329" s="69"/>
      <c r="AE329" s="69"/>
      <c r="AF329" s="69"/>
      <c r="AG329" s="69"/>
      <c r="AH329" s="70"/>
      <c r="AI329" s="66"/>
    </row>
    <row r="330" spans="1:35" ht="8.25" customHeight="1" x14ac:dyDescent="0.15">
      <c r="A330" s="94"/>
      <c r="B330" s="108"/>
      <c r="C330" s="98"/>
      <c r="D330" s="100"/>
      <c r="E330" s="98"/>
      <c r="F330" s="98"/>
      <c r="G330" s="79"/>
      <c r="H330" s="82"/>
      <c r="I330" s="112"/>
      <c r="J330" s="88"/>
      <c r="K330" s="112"/>
      <c r="L330" s="90" t="str">
        <f>VLOOKUP($A326,入力用!$A$4:$AD$53,26,0)&amp;""</f>
        <v/>
      </c>
      <c r="M330" s="77" t="str">
        <f>VLOOKUP($A326,入力用!$A$4:$AD$53,27,0)&amp;""</f>
        <v/>
      </c>
      <c r="N330" s="116"/>
      <c r="O330" s="117"/>
      <c r="P330" s="117"/>
      <c r="Q330" s="117"/>
      <c r="R330" s="117"/>
      <c r="S330" s="123"/>
      <c r="T330" s="124"/>
      <c r="U330" s="124"/>
      <c r="V330" s="124"/>
      <c r="W330" s="125"/>
      <c r="X330" s="124"/>
      <c r="Y330" s="124"/>
      <c r="Z330" s="124"/>
      <c r="AA330" s="124"/>
      <c r="AB330" s="125"/>
      <c r="AC330" s="71"/>
      <c r="AD330" s="142"/>
      <c r="AE330" s="142"/>
      <c r="AF330" s="142"/>
      <c r="AG330" s="142"/>
      <c r="AH330" s="73"/>
      <c r="AI330" s="66"/>
    </row>
    <row r="331" spans="1:35" ht="8.25" customHeight="1" x14ac:dyDescent="0.15">
      <c r="A331" s="95"/>
      <c r="B331" s="109"/>
      <c r="C331" s="91"/>
      <c r="D331" s="101"/>
      <c r="E331" s="91"/>
      <c r="F331" s="91"/>
      <c r="G331" s="80"/>
      <c r="H331" s="83"/>
      <c r="I331" s="145"/>
      <c r="J331" s="144"/>
      <c r="K331" s="145"/>
      <c r="L331" s="91"/>
      <c r="M331" s="80"/>
      <c r="N331" s="118"/>
      <c r="O331" s="119"/>
      <c r="P331" s="119"/>
      <c r="Q331" s="119"/>
      <c r="R331" s="119"/>
      <c r="S331" s="126"/>
      <c r="T331" s="127"/>
      <c r="U331" s="127"/>
      <c r="V331" s="127"/>
      <c r="W331" s="128"/>
      <c r="X331" s="127"/>
      <c r="Y331" s="127"/>
      <c r="Z331" s="127"/>
      <c r="AA331" s="127"/>
      <c r="AB331" s="128"/>
      <c r="AC331" s="139"/>
      <c r="AD331" s="140"/>
      <c r="AE331" s="140"/>
      <c r="AF331" s="140"/>
      <c r="AG331" s="140"/>
      <c r="AH331" s="141"/>
      <c r="AI331" s="143"/>
    </row>
    <row r="332" spans="1:35" ht="8.25" customHeight="1" x14ac:dyDescent="0.15">
      <c r="A332" s="93">
        <f>A326+1</f>
        <v>47</v>
      </c>
      <c r="B332" s="96" t="str">
        <f>VLOOKUP($A332,入力用!$A$4:$AD$53,4,0)&amp;" "&amp;VLOOKUP($A332,入力用!$A$4:$AD$53,5,0)&amp;""</f>
        <v xml:space="preserve"> </v>
      </c>
      <c r="C332" s="90" t="str">
        <f>VLOOKUP($A332,入力用!$A$4:$AD$53,6,0)&amp;""</f>
        <v/>
      </c>
      <c r="D332" s="99" t="str">
        <f>VLOOKUP($A332,入力用!$A$4:$AD$53,7,0)&amp;""</f>
        <v/>
      </c>
      <c r="E332" s="102" t="str">
        <f>IF(入力用!H50="","",VLOOKUP($A332,入力用!$A$4:$AD$53,8,0))</f>
        <v/>
      </c>
      <c r="F332" s="102" t="str">
        <f>IF(入力用!J50="","",VLOOKUP($A332,入力用!$A$4:$AD$53,10,0))</f>
        <v/>
      </c>
      <c r="G332" s="77" t="str">
        <f>VLOOKUP($A332,入力用!$A$4:$AD$53,12,0)&amp;VLOOKUP($A332,入力用!$A$4:$AD$53,13,0)&amp;""</f>
        <v/>
      </c>
      <c r="H332" s="81" t="str">
        <f>VLOOKUP($A332,入力用!$A$4:$AD$53,14,0)&amp;""</f>
        <v/>
      </c>
      <c r="I332" s="84" t="str">
        <f>IF(入力用!Q50="","",VLOOKUP($A332,入力用!$A$4:$AD$53,17,0))</f>
        <v/>
      </c>
      <c r="J332" s="87" t="str">
        <f>VLOOKUP($A332,入力用!$A$4:$AD$53,19,0)&amp;""</f>
        <v/>
      </c>
      <c r="K332" s="84" t="str">
        <f>IF(入力用!T50="","",VLOOKUP($A332,入力用!$A$4:$AD$53,20,0))</f>
        <v/>
      </c>
      <c r="L332" s="90" t="str">
        <f>VLOOKUP($A332,入力用!$A$4:$AD$53,22,0)&amp;""</f>
        <v/>
      </c>
      <c r="M332" s="77" t="str">
        <f>VLOOKUP($A332,入力用!$A$4:$AD$53,23,0)&amp;""</f>
        <v/>
      </c>
      <c r="N332" s="114" t="str">
        <f>VLOOKUP($A332,入力用!$A$4:$AD$53,28,0)&amp;""</f>
        <v/>
      </c>
      <c r="O332" s="115"/>
      <c r="P332" s="115"/>
      <c r="Q332" s="115"/>
      <c r="R332" s="115"/>
      <c r="S332" s="120" t="str">
        <f>VLOOKUP($A332,入力用!$A$4:$AD$53,29,0)&amp;""</f>
        <v/>
      </c>
      <c r="T332" s="121"/>
      <c r="U332" s="121"/>
      <c r="V332" s="121"/>
      <c r="W332" s="122"/>
      <c r="X332" s="121" t="str">
        <f>VLOOKUP($A332,入力用!$A$4:$AD$53,30,0)&amp;""</f>
        <v/>
      </c>
      <c r="Y332" s="121"/>
      <c r="Z332" s="121"/>
      <c r="AA332" s="121"/>
      <c r="AB332" s="122"/>
      <c r="AC332" s="68" t="s">
        <v>153</v>
      </c>
      <c r="AD332" s="69"/>
      <c r="AE332" s="69"/>
      <c r="AF332" s="69"/>
      <c r="AG332" s="69"/>
      <c r="AH332" s="70"/>
      <c r="AI332" s="65" t="str">
        <f>VLOOKUP($A332,入力用!$A$4:$AE$53,31,0)&amp;""</f>
        <v/>
      </c>
    </row>
    <row r="333" spans="1:35" ht="8.25" customHeight="1" x14ac:dyDescent="0.15">
      <c r="A333" s="94"/>
      <c r="B333" s="97"/>
      <c r="C333" s="98"/>
      <c r="D333" s="100"/>
      <c r="E333" s="103"/>
      <c r="F333" s="103"/>
      <c r="G333" s="79"/>
      <c r="H333" s="82"/>
      <c r="I333" s="85"/>
      <c r="J333" s="88"/>
      <c r="K333" s="85"/>
      <c r="L333" s="91"/>
      <c r="M333" s="80"/>
      <c r="N333" s="116"/>
      <c r="O333" s="117"/>
      <c r="P333" s="117"/>
      <c r="Q333" s="117"/>
      <c r="R333" s="117"/>
      <c r="S333" s="123"/>
      <c r="T333" s="124"/>
      <c r="U333" s="124"/>
      <c r="V333" s="124"/>
      <c r="W333" s="125"/>
      <c r="X333" s="124"/>
      <c r="Y333" s="124"/>
      <c r="Z333" s="124"/>
      <c r="AA333" s="124"/>
      <c r="AB333" s="125"/>
      <c r="AC333" s="71"/>
      <c r="AD333" s="142"/>
      <c r="AE333" s="142"/>
      <c r="AF333" s="142"/>
      <c r="AG333" s="142"/>
      <c r="AH333" s="73"/>
      <c r="AI333" s="66"/>
    </row>
    <row r="334" spans="1:35" ht="8.25" customHeight="1" x14ac:dyDescent="0.15">
      <c r="A334" s="94"/>
      <c r="B334" s="107" t="str">
        <f>VLOOKUP($A332,入力用!$A$4:$AD$53,2,0)&amp;" "&amp;VLOOKUP($A332,入力用!$A$4:$AD$53,3,0)&amp;""</f>
        <v xml:space="preserve"> </v>
      </c>
      <c r="C334" s="98"/>
      <c r="D334" s="100"/>
      <c r="E334" s="104"/>
      <c r="F334" s="104"/>
      <c r="G334" s="80"/>
      <c r="H334" s="83"/>
      <c r="I334" s="86"/>
      <c r="J334" s="88"/>
      <c r="K334" s="86"/>
      <c r="L334" s="90" t="str">
        <f>VLOOKUP($A332,入力用!$A$4:$AD$53,24,0)&amp;""</f>
        <v/>
      </c>
      <c r="M334" s="77" t="str">
        <f>VLOOKUP($A332,入力用!$A$4:$AD$53,25,0)&amp;""</f>
        <v/>
      </c>
      <c r="N334" s="116"/>
      <c r="O334" s="117"/>
      <c r="P334" s="117"/>
      <c r="Q334" s="117"/>
      <c r="R334" s="117"/>
      <c r="S334" s="123"/>
      <c r="T334" s="124"/>
      <c r="U334" s="124"/>
      <c r="V334" s="124"/>
      <c r="W334" s="125"/>
      <c r="X334" s="124"/>
      <c r="Y334" s="124"/>
      <c r="Z334" s="124"/>
      <c r="AA334" s="124"/>
      <c r="AB334" s="125"/>
      <c r="AC334" s="139"/>
      <c r="AD334" s="140"/>
      <c r="AE334" s="140"/>
      <c r="AF334" s="140"/>
      <c r="AG334" s="140"/>
      <c r="AH334" s="141"/>
      <c r="AI334" s="66"/>
    </row>
    <row r="335" spans="1:35" ht="8.25" customHeight="1" x14ac:dyDescent="0.15">
      <c r="A335" s="94"/>
      <c r="B335" s="108"/>
      <c r="C335" s="98"/>
      <c r="D335" s="100"/>
      <c r="E335" s="98" t="str">
        <f>IF(入力用!I50="","",VLOOKUP($A332,入力用!$A$4:$AD$53,9,0)&amp;"年")</f>
        <v/>
      </c>
      <c r="F335" s="98" t="str">
        <f ca="1">IF(入力用!K50="","",VLOOKUP($A332,入力用!$A$4:$AD$53,11,0)&amp;"歳")</f>
        <v/>
      </c>
      <c r="G335" s="79" t="str">
        <f>VLOOKUP($A332,入力用!$A$4:$AD$53,15,0)&amp;""</f>
        <v/>
      </c>
      <c r="H335" s="82" t="str">
        <f>VLOOKUP($A332,入力用!$A$4:$AD$53,16,0)&amp;""</f>
        <v/>
      </c>
      <c r="I335" s="112" t="str">
        <f>VLOOKUP($A332,入力用!$A$4:$AD$53,18,0)&amp;""</f>
        <v/>
      </c>
      <c r="J335" s="88"/>
      <c r="K335" s="112" t="str">
        <f>VLOOKUP($A332,入力用!$A$4:$AD$53,21,0)&amp;""</f>
        <v/>
      </c>
      <c r="L335" s="91"/>
      <c r="M335" s="80"/>
      <c r="N335" s="116"/>
      <c r="O335" s="117"/>
      <c r="P335" s="117"/>
      <c r="Q335" s="117"/>
      <c r="R335" s="117"/>
      <c r="S335" s="123"/>
      <c r="T335" s="124"/>
      <c r="U335" s="124"/>
      <c r="V335" s="124"/>
      <c r="W335" s="125"/>
      <c r="X335" s="124"/>
      <c r="Y335" s="124"/>
      <c r="Z335" s="124"/>
      <c r="AA335" s="124"/>
      <c r="AB335" s="125"/>
      <c r="AC335" s="68" t="s">
        <v>153</v>
      </c>
      <c r="AD335" s="69"/>
      <c r="AE335" s="69"/>
      <c r="AF335" s="69"/>
      <c r="AG335" s="69"/>
      <c r="AH335" s="70"/>
      <c r="AI335" s="66"/>
    </row>
    <row r="336" spans="1:35" ht="8.25" customHeight="1" x14ac:dyDescent="0.15">
      <c r="A336" s="94"/>
      <c r="B336" s="108"/>
      <c r="C336" s="98"/>
      <c r="D336" s="100"/>
      <c r="E336" s="98"/>
      <c r="F336" s="98"/>
      <c r="G336" s="79"/>
      <c r="H336" s="82"/>
      <c r="I336" s="112"/>
      <c r="J336" s="88"/>
      <c r="K336" s="112"/>
      <c r="L336" s="90" t="str">
        <f>VLOOKUP($A332,入力用!$A$4:$AD$53,26,0)&amp;""</f>
        <v/>
      </c>
      <c r="M336" s="77" t="str">
        <f>VLOOKUP($A332,入力用!$A$4:$AD$53,27,0)&amp;""</f>
        <v/>
      </c>
      <c r="N336" s="116"/>
      <c r="O336" s="117"/>
      <c r="P336" s="117"/>
      <c r="Q336" s="117"/>
      <c r="R336" s="117"/>
      <c r="S336" s="123"/>
      <c r="T336" s="124"/>
      <c r="U336" s="124"/>
      <c r="V336" s="124"/>
      <c r="W336" s="125"/>
      <c r="X336" s="124"/>
      <c r="Y336" s="124"/>
      <c r="Z336" s="124"/>
      <c r="AA336" s="124"/>
      <c r="AB336" s="125"/>
      <c r="AC336" s="71"/>
      <c r="AD336" s="142"/>
      <c r="AE336" s="142"/>
      <c r="AF336" s="142"/>
      <c r="AG336" s="142"/>
      <c r="AH336" s="73"/>
      <c r="AI336" s="66"/>
    </row>
    <row r="337" spans="1:35" ht="8.25" customHeight="1" x14ac:dyDescent="0.15">
      <c r="A337" s="95"/>
      <c r="B337" s="109"/>
      <c r="C337" s="91"/>
      <c r="D337" s="101"/>
      <c r="E337" s="91"/>
      <c r="F337" s="91"/>
      <c r="G337" s="80"/>
      <c r="H337" s="83"/>
      <c r="I337" s="145"/>
      <c r="J337" s="144"/>
      <c r="K337" s="145"/>
      <c r="L337" s="91"/>
      <c r="M337" s="80"/>
      <c r="N337" s="118"/>
      <c r="O337" s="119"/>
      <c r="P337" s="119"/>
      <c r="Q337" s="119"/>
      <c r="R337" s="119"/>
      <c r="S337" s="126"/>
      <c r="T337" s="127"/>
      <c r="U337" s="127"/>
      <c r="V337" s="127"/>
      <c r="W337" s="128"/>
      <c r="X337" s="127"/>
      <c r="Y337" s="127"/>
      <c r="Z337" s="127"/>
      <c r="AA337" s="127"/>
      <c r="AB337" s="128"/>
      <c r="AC337" s="139"/>
      <c r="AD337" s="140"/>
      <c r="AE337" s="140"/>
      <c r="AF337" s="140"/>
      <c r="AG337" s="140"/>
      <c r="AH337" s="141"/>
      <c r="AI337" s="143"/>
    </row>
    <row r="338" spans="1:35" ht="8.25" customHeight="1" x14ac:dyDescent="0.15">
      <c r="A338" s="93">
        <f>A332+1</f>
        <v>48</v>
      </c>
      <c r="B338" s="96" t="str">
        <f>VLOOKUP($A338,入力用!$A$4:$AD$53,4,0)&amp;" "&amp;VLOOKUP($A338,入力用!$A$4:$AD$53,5,0)&amp;""</f>
        <v xml:space="preserve"> </v>
      </c>
      <c r="C338" s="90" t="str">
        <f>VLOOKUP($A338,入力用!$A$4:$AD$53,6,0)&amp;""</f>
        <v/>
      </c>
      <c r="D338" s="99" t="str">
        <f>VLOOKUP($A338,入力用!$A$4:$AD$53,7,0)&amp;""</f>
        <v/>
      </c>
      <c r="E338" s="102" t="str">
        <f>IF(入力用!H51="","",VLOOKUP($A338,入力用!$A$4:$AD$53,8,0))</f>
        <v/>
      </c>
      <c r="F338" s="102" t="str">
        <f>IF(入力用!J51="","",VLOOKUP($A338,入力用!$A$4:$AD$53,10,0))</f>
        <v/>
      </c>
      <c r="G338" s="77" t="str">
        <f>VLOOKUP($A338,入力用!$A$4:$AD$53,12,0)&amp;VLOOKUP($A338,入力用!$A$4:$AD$53,13,0)&amp;""</f>
        <v/>
      </c>
      <c r="H338" s="81" t="str">
        <f>VLOOKUP($A338,入力用!$A$4:$AD$53,14,0)&amp;""</f>
        <v/>
      </c>
      <c r="I338" s="84" t="str">
        <f>IF(入力用!Q51="","",VLOOKUP($A338,入力用!$A$4:$AD$53,17,0))</f>
        <v/>
      </c>
      <c r="J338" s="87" t="str">
        <f>VLOOKUP($A338,入力用!$A$4:$AD$53,19,0)&amp;""</f>
        <v/>
      </c>
      <c r="K338" s="84" t="str">
        <f>IF(入力用!T51="","",VLOOKUP($A338,入力用!$A$4:$AD$53,20,0))</f>
        <v/>
      </c>
      <c r="L338" s="90" t="str">
        <f>VLOOKUP($A338,入力用!$A$4:$AD$53,22,0)&amp;""</f>
        <v/>
      </c>
      <c r="M338" s="77" t="str">
        <f>VLOOKUP($A338,入力用!$A$4:$AD$53,23,0)&amp;""</f>
        <v/>
      </c>
      <c r="N338" s="114" t="str">
        <f>VLOOKUP($A338,入力用!$A$4:$AD$53,28,0)&amp;""</f>
        <v/>
      </c>
      <c r="O338" s="115"/>
      <c r="P338" s="115"/>
      <c r="Q338" s="115"/>
      <c r="R338" s="115"/>
      <c r="S338" s="120" t="str">
        <f>VLOOKUP($A338,入力用!$A$4:$AD$53,29,0)&amp;""</f>
        <v/>
      </c>
      <c r="T338" s="121"/>
      <c r="U338" s="121"/>
      <c r="V338" s="121"/>
      <c r="W338" s="122"/>
      <c r="X338" s="121" t="str">
        <f>VLOOKUP($A338,入力用!$A$4:$AD$53,30,0)&amp;""</f>
        <v/>
      </c>
      <c r="Y338" s="121"/>
      <c r="Z338" s="121"/>
      <c r="AA338" s="121"/>
      <c r="AB338" s="122"/>
      <c r="AC338" s="68" t="s">
        <v>153</v>
      </c>
      <c r="AD338" s="69"/>
      <c r="AE338" s="69"/>
      <c r="AF338" s="69"/>
      <c r="AG338" s="69"/>
      <c r="AH338" s="70"/>
      <c r="AI338" s="65" t="str">
        <f>VLOOKUP($A338,入力用!$A$4:$AE$53,31,0)&amp;""</f>
        <v/>
      </c>
    </row>
    <row r="339" spans="1:35" ht="8.25" customHeight="1" x14ac:dyDescent="0.15">
      <c r="A339" s="94"/>
      <c r="B339" s="97"/>
      <c r="C339" s="98"/>
      <c r="D339" s="100"/>
      <c r="E339" s="103"/>
      <c r="F339" s="103"/>
      <c r="G339" s="79"/>
      <c r="H339" s="82"/>
      <c r="I339" s="85"/>
      <c r="J339" s="88"/>
      <c r="K339" s="85"/>
      <c r="L339" s="91"/>
      <c r="M339" s="80"/>
      <c r="N339" s="116"/>
      <c r="O339" s="117"/>
      <c r="P339" s="117"/>
      <c r="Q339" s="117"/>
      <c r="R339" s="117"/>
      <c r="S339" s="123"/>
      <c r="T339" s="124"/>
      <c r="U339" s="124"/>
      <c r="V339" s="124"/>
      <c r="W339" s="125"/>
      <c r="X339" s="124"/>
      <c r="Y339" s="124"/>
      <c r="Z339" s="124"/>
      <c r="AA339" s="124"/>
      <c r="AB339" s="125"/>
      <c r="AC339" s="71"/>
      <c r="AD339" s="142"/>
      <c r="AE339" s="142"/>
      <c r="AF339" s="142"/>
      <c r="AG339" s="142"/>
      <c r="AH339" s="73"/>
      <c r="AI339" s="66"/>
    </row>
    <row r="340" spans="1:35" ht="8.25" customHeight="1" x14ac:dyDescent="0.15">
      <c r="A340" s="94"/>
      <c r="B340" s="107" t="str">
        <f>VLOOKUP($A338,入力用!$A$4:$AD$53,2,0)&amp;" "&amp;VLOOKUP($A338,入力用!$A$4:$AD$53,3,0)&amp;""</f>
        <v xml:space="preserve"> </v>
      </c>
      <c r="C340" s="98"/>
      <c r="D340" s="100"/>
      <c r="E340" s="104"/>
      <c r="F340" s="104"/>
      <c r="G340" s="80"/>
      <c r="H340" s="83"/>
      <c r="I340" s="86"/>
      <c r="J340" s="88"/>
      <c r="K340" s="86"/>
      <c r="L340" s="90" t="str">
        <f>VLOOKUP($A338,入力用!$A$4:$AD$53,24,0)&amp;""</f>
        <v/>
      </c>
      <c r="M340" s="77" t="str">
        <f>VLOOKUP($A338,入力用!$A$4:$AD$53,25,0)&amp;""</f>
        <v/>
      </c>
      <c r="N340" s="116"/>
      <c r="O340" s="117"/>
      <c r="P340" s="117"/>
      <c r="Q340" s="117"/>
      <c r="R340" s="117"/>
      <c r="S340" s="123"/>
      <c r="T340" s="124"/>
      <c r="U340" s="124"/>
      <c r="V340" s="124"/>
      <c r="W340" s="125"/>
      <c r="X340" s="124"/>
      <c r="Y340" s="124"/>
      <c r="Z340" s="124"/>
      <c r="AA340" s="124"/>
      <c r="AB340" s="125"/>
      <c r="AC340" s="139"/>
      <c r="AD340" s="140"/>
      <c r="AE340" s="140"/>
      <c r="AF340" s="140"/>
      <c r="AG340" s="140"/>
      <c r="AH340" s="141"/>
      <c r="AI340" s="66"/>
    </row>
    <row r="341" spans="1:35" ht="8.25" customHeight="1" x14ac:dyDescent="0.15">
      <c r="A341" s="94"/>
      <c r="B341" s="108"/>
      <c r="C341" s="98"/>
      <c r="D341" s="100"/>
      <c r="E341" s="98" t="str">
        <f>IF(入力用!I51="","",VLOOKUP($A338,入力用!$A$4:$AD$53,9,0)&amp;"年")</f>
        <v/>
      </c>
      <c r="F341" s="98" t="str">
        <f ca="1">IF(入力用!K51="","",VLOOKUP($A338,入力用!$A$4:$AD$53,11,0)&amp;"歳")</f>
        <v/>
      </c>
      <c r="G341" s="79" t="str">
        <f>VLOOKUP($A338,入力用!$A$4:$AD$53,15,0)&amp;""</f>
        <v/>
      </c>
      <c r="H341" s="82" t="str">
        <f>VLOOKUP($A338,入力用!$A$4:$AD$53,16,0)&amp;""</f>
        <v/>
      </c>
      <c r="I341" s="112" t="str">
        <f>VLOOKUP($A338,入力用!$A$4:$AD$53,18,0)&amp;""</f>
        <v/>
      </c>
      <c r="J341" s="88"/>
      <c r="K341" s="112" t="str">
        <f>VLOOKUP($A338,入力用!$A$4:$AD$53,21,0)&amp;""</f>
        <v/>
      </c>
      <c r="L341" s="91"/>
      <c r="M341" s="80"/>
      <c r="N341" s="116"/>
      <c r="O341" s="117"/>
      <c r="P341" s="117"/>
      <c r="Q341" s="117"/>
      <c r="R341" s="117"/>
      <c r="S341" s="123"/>
      <c r="T341" s="124"/>
      <c r="U341" s="124"/>
      <c r="V341" s="124"/>
      <c r="W341" s="125"/>
      <c r="X341" s="124"/>
      <c r="Y341" s="124"/>
      <c r="Z341" s="124"/>
      <c r="AA341" s="124"/>
      <c r="AB341" s="125"/>
      <c r="AC341" s="68" t="s">
        <v>153</v>
      </c>
      <c r="AD341" s="69"/>
      <c r="AE341" s="69"/>
      <c r="AF341" s="69"/>
      <c r="AG341" s="69"/>
      <c r="AH341" s="70"/>
      <c r="AI341" s="66"/>
    </row>
    <row r="342" spans="1:35" ht="8.25" customHeight="1" x14ac:dyDescent="0.15">
      <c r="A342" s="94"/>
      <c r="B342" s="108"/>
      <c r="C342" s="98"/>
      <c r="D342" s="100"/>
      <c r="E342" s="98"/>
      <c r="F342" s="98"/>
      <c r="G342" s="79"/>
      <c r="H342" s="82"/>
      <c r="I342" s="112"/>
      <c r="J342" s="88"/>
      <c r="K342" s="112"/>
      <c r="L342" s="90" t="str">
        <f>VLOOKUP($A338,入力用!$A$4:$AD$53,26,0)&amp;""</f>
        <v/>
      </c>
      <c r="M342" s="77" t="str">
        <f>VLOOKUP($A338,入力用!$A$4:$AD$53,27,0)&amp;""</f>
        <v/>
      </c>
      <c r="N342" s="116"/>
      <c r="O342" s="117"/>
      <c r="P342" s="117"/>
      <c r="Q342" s="117"/>
      <c r="R342" s="117"/>
      <c r="S342" s="123"/>
      <c r="T342" s="124"/>
      <c r="U342" s="124"/>
      <c r="V342" s="124"/>
      <c r="W342" s="125"/>
      <c r="X342" s="124"/>
      <c r="Y342" s="124"/>
      <c r="Z342" s="124"/>
      <c r="AA342" s="124"/>
      <c r="AB342" s="125"/>
      <c r="AC342" s="71"/>
      <c r="AD342" s="142"/>
      <c r="AE342" s="142"/>
      <c r="AF342" s="142"/>
      <c r="AG342" s="142"/>
      <c r="AH342" s="73"/>
      <c r="AI342" s="66"/>
    </row>
    <row r="343" spans="1:35" ht="8.25" customHeight="1" x14ac:dyDescent="0.15">
      <c r="A343" s="95"/>
      <c r="B343" s="109"/>
      <c r="C343" s="91"/>
      <c r="D343" s="101"/>
      <c r="E343" s="91"/>
      <c r="F343" s="91"/>
      <c r="G343" s="80"/>
      <c r="H343" s="83"/>
      <c r="I343" s="145"/>
      <c r="J343" s="144"/>
      <c r="K343" s="145"/>
      <c r="L343" s="91"/>
      <c r="M343" s="80"/>
      <c r="N343" s="118"/>
      <c r="O343" s="119"/>
      <c r="P343" s="119"/>
      <c r="Q343" s="119"/>
      <c r="R343" s="119"/>
      <c r="S343" s="126"/>
      <c r="T343" s="127"/>
      <c r="U343" s="127"/>
      <c r="V343" s="127"/>
      <c r="W343" s="128"/>
      <c r="X343" s="127"/>
      <c r="Y343" s="127"/>
      <c r="Z343" s="127"/>
      <c r="AA343" s="127"/>
      <c r="AB343" s="128"/>
      <c r="AC343" s="139"/>
      <c r="AD343" s="140"/>
      <c r="AE343" s="140"/>
      <c r="AF343" s="140"/>
      <c r="AG343" s="140"/>
      <c r="AH343" s="141"/>
      <c r="AI343" s="143"/>
    </row>
    <row r="344" spans="1:35" ht="8.25" customHeight="1" x14ac:dyDescent="0.15">
      <c r="A344" s="93">
        <f>A338+1</f>
        <v>49</v>
      </c>
      <c r="B344" s="96" t="str">
        <f>VLOOKUP($A344,入力用!$A$4:$AD$53,4,0)&amp;" "&amp;VLOOKUP($A344,入力用!$A$4:$AD$53,5,0)&amp;""</f>
        <v xml:space="preserve"> </v>
      </c>
      <c r="C344" s="90" t="str">
        <f>VLOOKUP($A344,入力用!$A$4:$AD$53,6,0)&amp;""</f>
        <v/>
      </c>
      <c r="D344" s="99" t="str">
        <f>VLOOKUP($A344,入力用!$A$4:$AD$53,7,0)&amp;""</f>
        <v/>
      </c>
      <c r="E344" s="102" t="str">
        <f>IF(入力用!H52="","",VLOOKUP($A344,入力用!$A$4:$AD$53,8,0))</f>
        <v/>
      </c>
      <c r="F344" s="102" t="str">
        <f>IF(入力用!J52="","",VLOOKUP($A344,入力用!$A$4:$AD$53,10,0))</f>
        <v/>
      </c>
      <c r="G344" s="77" t="str">
        <f>VLOOKUP($A344,入力用!$A$4:$AD$53,12,0)&amp;VLOOKUP($A344,入力用!$A$4:$AD$53,13,0)&amp;""</f>
        <v/>
      </c>
      <c r="H344" s="81" t="str">
        <f>VLOOKUP($A344,入力用!$A$4:$AD$53,14,0)&amp;""</f>
        <v/>
      </c>
      <c r="I344" s="84" t="str">
        <f>IF(入力用!Q52="","",VLOOKUP($A344,入力用!$A$4:$AD$53,17,0))</f>
        <v/>
      </c>
      <c r="J344" s="87" t="str">
        <f>VLOOKUP($A344,入力用!$A$4:$AD$53,19,0)&amp;""</f>
        <v/>
      </c>
      <c r="K344" s="84" t="str">
        <f>IF(入力用!T52="","",VLOOKUP($A344,入力用!$A$4:$AD$53,20,0))</f>
        <v/>
      </c>
      <c r="L344" s="90" t="str">
        <f>VLOOKUP($A344,入力用!$A$4:$AD$53,22,0)&amp;""</f>
        <v/>
      </c>
      <c r="M344" s="77" t="str">
        <f>VLOOKUP($A344,入力用!$A$4:$AD$53,23,0)&amp;""</f>
        <v/>
      </c>
      <c r="N344" s="114" t="str">
        <f>VLOOKUP($A344,入力用!$A$4:$AD$53,28,0)&amp;""</f>
        <v/>
      </c>
      <c r="O344" s="115"/>
      <c r="P344" s="115"/>
      <c r="Q344" s="115"/>
      <c r="R344" s="115"/>
      <c r="S344" s="120" t="str">
        <f>VLOOKUP($A344,入力用!$A$4:$AD$53,29,0)&amp;""</f>
        <v/>
      </c>
      <c r="T344" s="121"/>
      <c r="U344" s="121"/>
      <c r="V344" s="121"/>
      <c r="W344" s="122"/>
      <c r="X344" s="121" t="str">
        <f>VLOOKUP($A344,入力用!$A$4:$AD$53,30,0)&amp;""</f>
        <v/>
      </c>
      <c r="Y344" s="121"/>
      <c r="Z344" s="121"/>
      <c r="AA344" s="121"/>
      <c r="AB344" s="122"/>
      <c r="AC344" s="68" t="s">
        <v>153</v>
      </c>
      <c r="AD344" s="69"/>
      <c r="AE344" s="69"/>
      <c r="AF344" s="69"/>
      <c r="AG344" s="69"/>
      <c r="AH344" s="70"/>
      <c r="AI344" s="65" t="str">
        <f>VLOOKUP($A344,入力用!$A$4:$AE$53,31,0)&amp;""</f>
        <v/>
      </c>
    </row>
    <row r="345" spans="1:35" ht="8.25" customHeight="1" x14ac:dyDescent="0.15">
      <c r="A345" s="94"/>
      <c r="B345" s="97"/>
      <c r="C345" s="98"/>
      <c r="D345" s="100"/>
      <c r="E345" s="103"/>
      <c r="F345" s="103"/>
      <c r="G345" s="79"/>
      <c r="H345" s="82"/>
      <c r="I345" s="85"/>
      <c r="J345" s="88"/>
      <c r="K345" s="85"/>
      <c r="L345" s="91"/>
      <c r="M345" s="80"/>
      <c r="N345" s="116"/>
      <c r="O345" s="117"/>
      <c r="P345" s="117"/>
      <c r="Q345" s="117"/>
      <c r="R345" s="117"/>
      <c r="S345" s="123"/>
      <c r="T345" s="124"/>
      <c r="U345" s="124"/>
      <c r="V345" s="124"/>
      <c r="W345" s="125"/>
      <c r="X345" s="124"/>
      <c r="Y345" s="124"/>
      <c r="Z345" s="124"/>
      <c r="AA345" s="124"/>
      <c r="AB345" s="125"/>
      <c r="AC345" s="71"/>
      <c r="AD345" s="72"/>
      <c r="AE345" s="72"/>
      <c r="AF345" s="72"/>
      <c r="AG345" s="72"/>
      <c r="AH345" s="73"/>
      <c r="AI345" s="66"/>
    </row>
    <row r="346" spans="1:35" ht="8.25" customHeight="1" x14ac:dyDescent="0.15">
      <c r="A346" s="94"/>
      <c r="B346" s="107" t="str">
        <f>VLOOKUP($A344,入力用!$A$4:$AD$53,2,0)&amp;" "&amp;VLOOKUP($A344,入力用!$A$4:$AD$53,3,0)&amp;""</f>
        <v xml:space="preserve"> </v>
      </c>
      <c r="C346" s="98"/>
      <c r="D346" s="100"/>
      <c r="E346" s="104"/>
      <c r="F346" s="104"/>
      <c r="G346" s="80"/>
      <c r="H346" s="83"/>
      <c r="I346" s="86"/>
      <c r="J346" s="88"/>
      <c r="K346" s="86"/>
      <c r="L346" s="90" t="str">
        <f>VLOOKUP($A344,入力用!$A$4:$AD$53,24,0)&amp;""</f>
        <v/>
      </c>
      <c r="M346" s="77" t="str">
        <f>VLOOKUP($A344,入力用!$A$4:$AD$53,25,0)&amp;""</f>
        <v/>
      </c>
      <c r="N346" s="116"/>
      <c r="O346" s="117"/>
      <c r="P346" s="117"/>
      <c r="Q346" s="117"/>
      <c r="R346" s="117"/>
      <c r="S346" s="123"/>
      <c r="T346" s="124"/>
      <c r="U346" s="124"/>
      <c r="V346" s="124"/>
      <c r="W346" s="125"/>
      <c r="X346" s="124"/>
      <c r="Y346" s="124"/>
      <c r="Z346" s="124"/>
      <c r="AA346" s="124"/>
      <c r="AB346" s="125"/>
      <c r="AC346" s="139"/>
      <c r="AD346" s="140"/>
      <c r="AE346" s="140"/>
      <c r="AF346" s="140"/>
      <c r="AG346" s="140"/>
      <c r="AH346" s="141"/>
      <c r="AI346" s="66"/>
    </row>
    <row r="347" spans="1:35" ht="8.25" customHeight="1" x14ac:dyDescent="0.15">
      <c r="A347" s="94"/>
      <c r="B347" s="108"/>
      <c r="C347" s="98"/>
      <c r="D347" s="100"/>
      <c r="E347" s="98" t="str">
        <f>IF(入力用!I52="","",VLOOKUP($A344,入力用!$A$4:$AD$53,9,0)&amp;"年")</f>
        <v/>
      </c>
      <c r="F347" s="98" t="str">
        <f ca="1">IF(入力用!K52="","",VLOOKUP($A344,入力用!$A$4:$AD$53,11,0)&amp;"歳")</f>
        <v/>
      </c>
      <c r="G347" s="79" t="str">
        <f>VLOOKUP($A344,入力用!$A$4:$AD$53,15,0)&amp;""</f>
        <v/>
      </c>
      <c r="H347" s="82" t="str">
        <f>VLOOKUP($A344,入力用!$A$4:$AD$53,16,0)&amp;""</f>
        <v/>
      </c>
      <c r="I347" s="112" t="str">
        <f>VLOOKUP($A344,入力用!$A$4:$AD$53,18,0)&amp;""</f>
        <v/>
      </c>
      <c r="J347" s="88"/>
      <c r="K347" s="112" t="str">
        <f>VLOOKUP($A344,入力用!$A$4:$AD$53,21,0)&amp;""</f>
        <v/>
      </c>
      <c r="L347" s="91"/>
      <c r="M347" s="80"/>
      <c r="N347" s="116"/>
      <c r="O347" s="117"/>
      <c r="P347" s="117"/>
      <c r="Q347" s="117"/>
      <c r="R347" s="117"/>
      <c r="S347" s="123"/>
      <c r="T347" s="124"/>
      <c r="U347" s="124"/>
      <c r="V347" s="124"/>
      <c r="W347" s="125"/>
      <c r="X347" s="124"/>
      <c r="Y347" s="124"/>
      <c r="Z347" s="124"/>
      <c r="AA347" s="124"/>
      <c r="AB347" s="125"/>
      <c r="AC347" s="68" t="s">
        <v>153</v>
      </c>
      <c r="AD347" s="69"/>
      <c r="AE347" s="69"/>
      <c r="AF347" s="69"/>
      <c r="AG347" s="69"/>
      <c r="AH347" s="70"/>
      <c r="AI347" s="66"/>
    </row>
    <row r="348" spans="1:35" ht="8.25" customHeight="1" x14ac:dyDescent="0.15">
      <c r="A348" s="94"/>
      <c r="B348" s="108"/>
      <c r="C348" s="98"/>
      <c r="D348" s="100"/>
      <c r="E348" s="98"/>
      <c r="F348" s="98"/>
      <c r="G348" s="79"/>
      <c r="H348" s="82"/>
      <c r="I348" s="112"/>
      <c r="J348" s="88"/>
      <c r="K348" s="112"/>
      <c r="L348" s="90" t="str">
        <f>VLOOKUP($A344,入力用!$A$4:$AD$53,26,0)&amp;""</f>
        <v/>
      </c>
      <c r="M348" s="77" t="str">
        <f>VLOOKUP($A344,入力用!$A$4:$AD$53,27,0)&amp;""</f>
        <v/>
      </c>
      <c r="N348" s="116"/>
      <c r="O348" s="117"/>
      <c r="P348" s="117"/>
      <c r="Q348" s="117"/>
      <c r="R348" s="117"/>
      <c r="S348" s="123"/>
      <c r="T348" s="124"/>
      <c r="U348" s="124"/>
      <c r="V348" s="124"/>
      <c r="W348" s="125"/>
      <c r="X348" s="124"/>
      <c r="Y348" s="124"/>
      <c r="Z348" s="124"/>
      <c r="AA348" s="124"/>
      <c r="AB348" s="125"/>
      <c r="AC348" s="71"/>
      <c r="AD348" s="72"/>
      <c r="AE348" s="72"/>
      <c r="AF348" s="72"/>
      <c r="AG348" s="72"/>
      <c r="AH348" s="73"/>
      <c r="AI348" s="66"/>
    </row>
    <row r="349" spans="1:35" ht="8.25" customHeight="1" x14ac:dyDescent="0.15">
      <c r="A349" s="95"/>
      <c r="B349" s="109"/>
      <c r="C349" s="91"/>
      <c r="D349" s="101"/>
      <c r="E349" s="91"/>
      <c r="F349" s="91"/>
      <c r="G349" s="80"/>
      <c r="H349" s="83"/>
      <c r="I349" s="145"/>
      <c r="J349" s="144"/>
      <c r="K349" s="145"/>
      <c r="L349" s="91"/>
      <c r="M349" s="80"/>
      <c r="N349" s="118"/>
      <c r="O349" s="119"/>
      <c r="P349" s="119"/>
      <c r="Q349" s="119"/>
      <c r="R349" s="119"/>
      <c r="S349" s="126"/>
      <c r="T349" s="127"/>
      <c r="U349" s="127"/>
      <c r="V349" s="127"/>
      <c r="W349" s="128"/>
      <c r="X349" s="127"/>
      <c r="Y349" s="127"/>
      <c r="Z349" s="127"/>
      <c r="AA349" s="127"/>
      <c r="AB349" s="128"/>
      <c r="AC349" s="139"/>
      <c r="AD349" s="140"/>
      <c r="AE349" s="140"/>
      <c r="AF349" s="140"/>
      <c r="AG349" s="140"/>
      <c r="AH349" s="141"/>
      <c r="AI349" s="143"/>
    </row>
    <row r="350" spans="1:35" ht="8.25" customHeight="1" x14ac:dyDescent="0.15">
      <c r="A350" s="94">
        <f>A344+1</f>
        <v>50</v>
      </c>
      <c r="B350" s="96" t="str">
        <f>VLOOKUP($A350,入力用!$A$4:$AD$53,4,0)&amp;" "&amp;VLOOKUP($A350,入力用!$A$4:$AD$53,5,0)&amp;""</f>
        <v xml:space="preserve"> </v>
      </c>
      <c r="C350" s="98" t="str">
        <f>VLOOKUP($A350,入力用!$A$4:$AD$53,6,0)&amp;""</f>
        <v/>
      </c>
      <c r="D350" s="100" t="str">
        <f>VLOOKUP($A350,入力用!$A$4:$AD$53,7,0)&amp;""</f>
        <v/>
      </c>
      <c r="E350" s="103" t="str">
        <f>IF(入力用!H53="","",VLOOKUP($A350,入力用!$A$4:$AD$53,8,0))</f>
        <v/>
      </c>
      <c r="F350" s="102" t="str">
        <f>IF(入力用!J53="","",VLOOKUP($A350,入力用!$A$4:$AD$53,10,0))</f>
        <v/>
      </c>
      <c r="G350" s="77" t="str">
        <f>VLOOKUP($A350,入力用!$A$4:$AD$53,12,0)&amp;VLOOKUP($A350,入力用!$A$4:$AD$53,13,0)&amp;""</f>
        <v/>
      </c>
      <c r="H350" s="81" t="str">
        <f>VLOOKUP($A350,入力用!$A$4:$AD$53,14,0)&amp;""</f>
        <v/>
      </c>
      <c r="I350" s="84" t="str">
        <f>IF(入力用!Q53="","",VLOOKUP($A350,入力用!$A$4:$AD$53,17,0))</f>
        <v/>
      </c>
      <c r="J350" s="87" t="str">
        <f>VLOOKUP($A350,入力用!$A$4:$AD$53,19,0)&amp;""</f>
        <v/>
      </c>
      <c r="K350" s="84" t="str">
        <f>IF(入力用!T53="","",VLOOKUP($A350,入力用!$A$4:$AD$53,20,0))</f>
        <v/>
      </c>
      <c r="L350" s="90" t="str">
        <f>VLOOKUP($A350,入力用!$A$4:$AD$53,22,0)&amp;""</f>
        <v/>
      </c>
      <c r="M350" s="77" t="str">
        <f>VLOOKUP($A350,入力用!$A$4:$AD$53,23,0)&amp;""</f>
        <v/>
      </c>
      <c r="N350" s="114" t="str">
        <f>VLOOKUP($A350,入力用!$A$4:$AD$53,28,0)&amp;""</f>
        <v/>
      </c>
      <c r="O350" s="115"/>
      <c r="P350" s="115"/>
      <c r="Q350" s="115"/>
      <c r="R350" s="129"/>
      <c r="S350" s="120" t="str">
        <f>VLOOKUP($A350,入力用!$A$4:$AD$53,29,0)&amp;""</f>
        <v/>
      </c>
      <c r="T350" s="121"/>
      <c r="U350" s="121"/>
      <c r="V350" s="121"/>
      <c r="W350" s="122"/>
      <c r="X350" s="121" t="str">
        <f>VLOOKUP($A350,入力用!$A$4:$AD$53,30,0)&amp;""</f>
        <v/>
      </c>
      <c r="Y350" s="121"/>
      <c r="Z350" s="121"/>
      <c r="AA350" s="121"/>
      <c r="AB350" s="122"/>
      <c r="AC350" s="68" t="s">
        <v>153</v>
      </c>
      <c r="AD350" s="69"/>
      <c r="AE350" s="69"/>
      <c r="AF350" s="69"/>
      <c r="AG350" s="69"/>
      <c r="AH350" s="70"/>
      <c r="AI350" s="65" t="str">
        <f>VLOOKUP($A350,入力用!$A$4:$AE$53,31,0)&amp;""</f>
        <v/>
      </c>
    </row>
    <row r="351" spans="1:35" ht="8.25" customHeight="1" x14ac:dyDescent="0.15">
      <c r="A351" s="94"/>
      <c r="B351" s="97"/>
      <c r="C351" s="98"/>
      <c r="D351" s="100"/>
      <c r="E351" s="103"/>
      <c r="F351" s="103"/>
      <c r="G351" s="79"/>
      <c r="H351" s="82"/>
      <c r="I351" s="85"/>
      <c r="J351" s="88"/>
      <c r="K351" s="85"/>
      <c r="L351" s="91"/>
      <c r="M351" s="80"/>
      <c r="N351" s="116"/>
      <c r="O351" s="130"/>
      <c r="P351" s="130"/>
      <c r="Q351" s="130"/>
      <c r="R351" s="131"/>
      <c r="S351" s="123"/>
      <c r="T351" s="135"/>
      <c r="U351" s="135"/>
      <c r="V351" s="135"/>
      <c r="W351" s="125"/>
      <c r="X351" s="135"/>
      <c r="Y351" s="135"/>
      <c r="Z351" s="135"/>
      <c r="AA351" s="135"/>
      <c r="AB351" s="125"/>
      <c r="AC351" s="71"/>
      <c r="AD351" s="72"/>
      <c r="AE351" s="72"/>
      <c r="AF351" s="72"/>
      <c r="AG351" s="72"/>
      <c r="AH351" s="73"/>
      <c r="AI351" s="66"/>
    </row>
    <row r="352" spans="1:35" ht="8.25" customHeight="1" x14ac:dyDescent="0.15">
      <c r="A352" s="94"/>
      <c r="B352" s="107" t="str">
        <f>VLOOKUP($A350,入力用!$A$4:$AD$53,2,0)&amp;" "&amp;VLOOKUP($A350,入力用!$A$4:$AD$53,3,0)&amp;""</f>
        <v xml:space="preserve"> </v>
      </c>
      <c r="C352" s="98"/>
      <c r="D352" s="100"/>
      <c r="E352" s="104"/>
      <c r="F352" s="104"/>
      <c r="G352" s="80"/>
      <c r="H352" s="83"/>
      <c r="I352" s="86"/>
      <c r="J352" s="88"/>
      <c r="K352" s="86"/>
      <c r="L352" s="90" t="str">
        <f>VLOOKUP($A350,入力用!$A$4:$AD$53,24,0)&amp;""</f>
        <v/>
      </c>
      <c r="M352" s="77" t="str">
        <f>VLOOKUP($A350,入力用!$A$4:$AD$53,25,0)&amp;""</f>
        <v/>
      </c>
      <c r="N352" s="116"/>
      <c r="O352" s="130"/>
      <c r="P352" s="130"/>
      <c r="Q352" s="130"/>
      <c r="R352" s="131"/>
      <c r="S352" s="123"/>
      <c r="T352" s="135"/>
      <c r="U352" s="135"/>
      <c r="V352" s="135"/>
      <c r="W352" s="125"/>
      <c r="X352" s="135"/>
      <c r="Y352" s="135"/>
      <c r="Z352" s="135"/>
      <c r="AA352" s="135"/>
      <c r="AB352" s="125"/>
      <c r="AC352" s="139"/>
      <c r="AD352" s="140"/>
      <c r="AE352" s="140"/>
      <c r="AF352" s="140"/>
      <c r="AG352" s="140"/>
      <c r="AH352" s="141"/>
      <c r="AI352" s="66"/>
    </row>
    <row r="353" spans="1:37" ht="8.25" customHeight="1" x14ac:dyDescent="0.15">
      <c r="A353" s="94"/>
      <c r="B353" s="108"/>
      <c r="C353" s="98"/>
      <c r="D353" s="100"/>
      <c r="E353" s="98" t="str">
        <f>IF(入力用!I53="","",VLOOKUP($A350,入力用!$A$4:$AD$53,9,0)&amp;"年")</f>
        <v/>
      </c>
      <c r="F353" s="98" t="str">
        <f ca="1">IF(入力用!K53="","",VLOOKUP($A350,入力用!$A$4:$AD$53,11,0)&amp;"歳")</f>
        <v/>
      </c>
      <c r="G353" s="79" t="str">
        <f>VLOOKUP($A350,入力用!$A$4:$AD$53,15,0)&amp;""</f>
        <v/>
      </c>
      <c r="H353" s="82" t="str">
        <f>VLOOKUP($A350,入力用!$A$4:$AD$53,16,0)&amp;""</f>
        <v/>
      </c>
      <c r="I353" s="112" t="str">
        <f>VLOOKUP($A350,入力用!$A$4:$AD$53,18,0)&amp;""</f>
        <v/>
      </c>
      <c r="J353" s="88"/>
      <c r="K353" s="112" t="str">
        <f>VLOOKUP($A350,入力用!$A$4:$AD$53,21,0)&amp;""</f>
        <v/>
      </c>
      <c r="L353" s="91"/>
      <c r="M353" s="80"/>
      <c r="N353" s="116"/>
      <c r="O353" s="130"/>
      <c r="P353" s="130"/>
      <c r="Q353" s="130"/>
      <c r="R353" s="131"/>
      <c r="S353" s="123"/>
      <c r="T353" s="135"/>
      <c r="U353" s="135"/>
      <c r="V353" s="135"/>
      <c r="W353" s="125"/>
      <c r="X353" s="135"/>
      <c r="Y353" s="135"/>
      <c r="Z353" s="135"/>
      <c r="AA353" s="135"/>
      <c r="AB353" s="125"/>
      <c r="AC353" s="68" t="s">
        <v>153</v>
      </c>
      <c r="AD353" s="69"/>
      <c r="AE353" s="69"/>
      <c r="AF353" s="69"/>
      <c r="AG353" s="69"/>
      <c r="AH353" s="70"/>
      <c r="AI353" s="66"/>
    </row>
    <row r="354" spans="1:37" ht="8.25" customHeight="1" x14ac:dyDescent="0.15">
      <c r="A354" s="94"/>
      <c r="B354" s="108"/>
      <c r="C354" s="98"/>
      <c r="D354" s="100"/>
      <c r="E354" s="98"/>
      <c r="F354" s="98"/>
      <c r="G354" s="79"/>
      <c r="H354" s="82"/>
      <c r="I354" s="112"/>
      <c r="J354" s="88"/>
      <c r="K354" s="112"/>
      <c r="L354" s="90" t="str">
        <f>VLOOKUP($A350,入力用!$A$4:$AD$53,26,0)&amp;""</f>
        <v/>
      </c>
      <c r="M354" s="77" t="str">
        <f>VLOOKUP($A350,入力用!$A$4:$AD$53,27,0)&amp;""</f>
        <v/>
      </c>
      <c r="N354" s="116"/>
      <c r="O354" s="130"/>
      <c r="P354" s="130"/>
      <c r="Q354" s="130"/>
      <c r="R354" s="131"/>
      <c r="S354" s="123"/>
      <c r="T354" s="135"/>
      <c r="U354" s="135"/>
      <c r="V354" s="135"/>
      <c r="W354" s="125"/>
      <c r="X354" s="135"/>
      <c r="Y354" s="135"/>
      <c r="Z354" s="135"/>
      <c r="AA354" s="135"/>
      <c r="AB354" s="125"/>
      <c r="AC354" s="71"/>
      <c r="AD354" s="72"/>
      <c r="AE354" s="72"/>
      <c r="AF354" s="72"/>
      <c r="AG354" s="72"/>
      <c r="AH354" s="73"/>
      <c r="AI354" s="66"/>
    </row>
    <row r="355" spans="1:37" ht="8.25" customHeight="1" x14ac:dyDescent="0.15">
      <c r="A355" s="105"/>
      <c r="B355" s="110"/>
      <c r="C355" s="92"/>
      <c r="D355" s="106"/>
      <c r="E355" s="92"/>
      <c r="F355" s="92"/>
      <c r="G355" s="78"/>
      <c r="H355" s="111"/>
      <c r="I355" s="113"/>
      <c r="J355" s="89"/>
      <c r="K355" s="113"/>
      <c r="L355" s="92"/>
      <c r="M355" s="78"/>
      <c r="N355" s="132"/>
      <c r="O355" s="133"/>
      <c r="P355" s="133"/>
      <c r="Q355" s="133"/>
      <c r="R355" s="134"/>
      <c r="S355" s="136"/>
      <c r="T355" s="137"/>
      <c r="U355" s="137"/>
      <c r="V355" s="137"/>
      <c r="W355" s="138"/>
      <c r="X355" s="137"/>
      <c r="Y355" s="137"/>
      <c r="Z355" s="137"/>
      <c r="AA355" s="137"/>
      <c r="AB355" s="138"/>
      <c r="AC355" s="74"/>
      <c r="AD355" s="75"/>
      <c r="AE355" s="75"/>
      <c r="AF355" s="75"/>
      <c r="AG355" s="75"/>
      <c r="AH355" s="76"/>
      <c r="AI355" s="67"/>
    </row>
    <row r="356" spans="1:37" ht="12.75" customHeight="1" x14ac:dyDescent="0.1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row>
    <row r="357" spans="1:37" ht="12.75" customHeight="1" x14ac:dyDescent="0.15">
      <c r="A357" s="15"/>
      <c r="B357" s="24" t="s">
        <v>37</v>
      </c>
      <c r="C357" s="25"/>
      <c r="D357" s="25"/>
      <c r="E357" s="15"/>
      <c r="F357" s="15"/>
      <c r="G357" s="15"/>
      <c r="H357" s="15"/>
      <c r="I357" s="15"/>
      <c r="J357" s="26" t="s">
        <v>38</v>
      </c>
      <c r="K357" s="26"/>
      <c r="L357" s="26"/>
      <c r="M357" s="26"/>
      <c r="N357" s="26"/>
      <c r="O357" s="26"/>
      <c r="P357" s="15"/>
      <c r="Q357" s="15"/>
      <c r="R357" s="15"/>
      <c r="S357" s="15"/>
      <c r="T357" s="15"/>
      <c r="U357" s="15"/>
      <c r="V357" s="15"/>
      <c r="W357" s="15"/>
      <c r="X357" s="15"/>
      <c r="Y357" s="15"/>
      <c r="Z357" s="15"/>
      <c r="AA357" s="15"/>
      <c r="AB357" s="15"/>
      <c r="AC357" s="15"/>
      <c r="AD357" s="15"/>
      <c r="AE357" s="15"/>
      <c r="AF357" s="15"/>
      <c r="AG357" s="15"/>
      <c r="AH357" s="15"/>
      <c r="AI357" s="15"/>
    </row>
    <row r="358" spans="1:37" ht="12.75" customHeight="1" x14ac:dyDescent="0.15">
      <c r="A358" s="15"/>
      <c r="B358" s="15"/>
      <c r="C358" s="15"/>
      <c r="D358" s="15"/>
      <c r="E358" s="15"/>
      <c r="F358" s="15"/>
      <c r="G358" s="15"/>
      <c r="H358" s="15"/>
      <c r="I358" s="15"/>
      <c r="J358" s="26" t="s">
        <v>39</v>
      </c>
      <c r="K358" s="26"/>
      <c r="L358" s="26"/>
      <c r="M358" s="26"/>
      <c r="N358" s="26"/>
      <c r="O358" s="26"/>
      <c r="P358" s="15"/>
      <c r="Q358" s="15"/>
      <c r="R358" s="15"/>
      <c r="S358" s="15"/>
      <c r="T358" s="15"/>
      <c r="U358" s="15"/>
      <c r="V358" s="15"/>
      <c r="W358" s="15"/>
      <c r="X358" s="15"/>
      <c r="Y358" s="15"/>
      <c r="Z358" s="15"/>
      <c r="AA358" s="15"/>
      <c r="AB358" s="15"/>
      <c r="AC358" s="15"/>
      <c r="AD358" s="15"/>
      <c r="AE358" s="15"/>
      <c r="AF358" s="15"/>
      <c r="AG358" s="15"/>
      <c r="AH358" s="15"/>
      <c r="AI358" s="15"/>
    </row>
    <row r="359" spans="1:37" ht="12.75" customHeight="1" x14ac:dyDescent="0.15">
      <c r="A359" s="15"/>
      <c r="B359" s="15"/>
      <c r="C359" s="15"/>
      <c r="D359" s="15"/>
      <c r="E359" s="15"/>
      <c r="F359" s="15"/>
      <c r="G359" s="15"/>
      <c r="H359" s="15"/>
      <c r="I359" s="15"/>
      <c r="J359" s="26" t="s">
        <v>40</v>
      </c>
      <c r="K359" s="26"/>
      <c r="L359" s="26"/>
      <c r="M359" s="26"/>
      <c r="N359" s="26"/>
      <c r="O359" s="26"/>
      <c r="P359" s="15"/>
      <c r="Q359" s="15"/>
      <c r="R359" s="15"/>
      <c r="S359" s="15"/>
      <c r="T359" s="15"/>
      <c r="U359" s="15"/>
      <c r="V359" s="15"/>
      <c r="W359" s="15"/>
      <c r="X359" s="15"/>
      <c r="Y359" s="15"/>
      <c r="Z359" s="15"/>
      <c r="AA359" s="15"/>
      <c r="AB359" s="15"/>
      <c r="AC359" s="15"/>
      <c r="AD359" s="15"/>
      <c r="AE359" s="15"/>
      <c r="AF359" s="15"/>
      <c r="AG359" s="15"/>
      <c r="AH359" s="15"/>
      <c r="AI359" s="15"/>
      <c r="AJ359" s="29"/>
      <c r="AK359" s="29"/>
    </row>
    <row r="360" spans="1:37" ht="12.75" customHeight="1" x14ac:dyDescent="0.15">
      <c r="A360" s="15"/>
      <c r="B360" s="15"/>
      <c r="C360" s="15"/>
      <c r="D360" s="15"/>
      <c r="E360" s="15"/>
      <c r="F360" s="15"/>
      <c r="G360" s="15"/>
      <c r="H360" s="15"/>
      <c r="I360" s="15"/>
      <c r="J360" s="26" t="s">
        <v>41</v>
      </c>
      <c r="K360" s="26"/>
      <c r="L360" s="26"/>
      <c r="M360" s="26"/>
      <c r="N360" s="26"/>
      <c r="O360" s="26"/>
      <c r="P360" s="15"/>
      <c r="Q360" s="15"/>
      <c r="R360" s="15"/>
      <c r="S360" s="15"/>
      <c r="T360" s="15"/>
      <c r="U360" s="15"/>
      <c r="V360" s="15"/>
      <c r="W360" s="15"/>
      <c r="X360" s="15"/>
      <c r="Y360" s="15"/>
      <c r="Z360" s="15"/>
      <c r="AA360" s="15"/>
      <c r="AB360" s="15"/>
      <c r="AC360" s="15"/>
      <c r="AD360" s="15"/>
      <c r="AE360" s="15"/>
      <c r="AF360" s="15"/>
      <c r="AG360" s="15"/>
      <c r="AH360" s="15"/>
      <c r="AI360" s="15"/>
      <c r="AJ360" s="29"/>
      <c r="AK360" s="29"/>
    </row>
    <row r="361" spans="1:37" ht="12.75" customHeight="1" x14ac:dyDescent="0.15">
      <c r="A361" s="15"/>
      <c r="B361" s="15"/>
      <c r="C361" s="15"/>
      <c r="D361" s="15"/>
      <c r="E361" s="15"/>
      <c r="F361" s="15"/>
      <c r="G361" s="15"/>
      <c r="H361" s="15"/>
      <c r="I361" s="15"/>
      <c r="J361" s="26" t="s">
        <v>42</v>
      </c>
      <c r="K361" s="26"/>
      <c r="L361" s="26"/>
      <c r="M361" s="26"/>
      <c r="N361" s="26"/>
      <c r="O361" s="26"/>
      <c r="P361" s="15"/>
      <c r="Q361" s="15"/>
      <c r="R361" s="15"/>
      <c r="S361" s="15"/>
      <c r="T361" s="15"/>
      <c r="U361" s="15"/>
      <c r="V361" s="15"/>
      <c r="W361" s="15"/>
      <c r="X361" s="15"/>
      <c r="Y361" s="15"/>
      <c r="Z361" s="15"/>
      <c r="AA361" s="15"/>
      <c r="AB361" s="15"/>
      <c r="AC361" s="15"/>
      <c r="AD361" s="15"/>
      <c r="AE361" s="15"/>
      <c r="AF361" s="15"/>
      <c r="AG361" s="15"/>
      <c r="AH361" s="15"/>
      <c r="AI361" s="15"/>
      <c r="AJ361" s="29"/>
      <c r="AK361" s="29"/>
    </row>
    <row r="362" spans="1:37" ht="12.75" customHeight="1" x14ac:dyDescent="0.15">
      <c r="A362" s="15"/>
      <c r="B362" s="26" t="s">
        <v>43</v>
      </c>
      <c r="C362" s="26"/>
      <c r="D362" s="26"/>
      <c r="E362" s="26"/>
      <c r="F362" s="26"/>
      <c r="G362" s="26"/>
      <c r="H362" s="26"/>
      <c r="I362" s="15"/>
      <c r="J362" s="26" t="s">
        <v>44</v>
      </c>
      <c r="K362" s="26"/>
      <c r="L362" s="26"/>
      <c r="M362" s="26"/>
      <c r="N362" s="26"/>
      <c r="O362" s="26"/>
      <c r="P362" s="15"/>
      <c r="Q362" s="15"/>
      <c r="R362" s="15"/>
      <c r="S362" s="15"/>
      <c r="T362" s="15"/>
      <c r="U362" s="15"/>
      <c r="V362" s="15"/>
      <c r="W362" s="15"/>
      <c r="X362" s="15"/>
      <c r="Y362" s="15"/>
      <c r="Z362" s="15"/>
      <c r="AA362" s="15"/>
      <c r="AB362" s="15"/>
      <c r="AC362" s="15"/>
      <c r="AD362" s="15"/>
      <c r="AE362" s="15"/>
      <c r="AF362" s="15"/>
      <c r="AG362" s="15"/>
      <c r="AH362" s="15"/>
      <c r="AI362" s="15"/>
      <c r="AJ362" s="29"/>
      <c r="AK362" s="29"/>
    </row>
    <row r="363" spans="1:37" ht="12.75" customHeight="1" x14ac:dyDescent="0.15">
      <c r="A363" s="15"/>
      <c r="B363" s="26" t="s">
        <v>45</v>
      </c>
      <c r="C363" s="26"/>
      <c r="D363" s="26"/>
      <c r="E363" s="26"/>
      <c r="F363" s="26"/>
      <c r="G363" s="26"/>
      <c r="H363" s="26"/>
      <c r="I363" s="15"/>
      <c r="J363" s="26" t="s">
        <v>46</v>
      </c>
      <c r="K363" s="26"/>
      <c r="L363" s="26"/>
      <c r="M363" s="26"/>
      <c r="N363" s="26"/>
      <c r="O363" s="26"/>
      <c r="P363" s="15"/>
      <c r="Q363" s="15"/>
      <c r="R363" s="15"/>
      <c r="S363" s="15"/>
      <c r="T363" s="15"/>
      <c r="U363" s="15"/>
      <c r="V363" s="15"/>
      <c r="W363" s="15"/>
      <c r="X363" s="15"/>
      <c r="Y363" s="15"/>
      <c r="Z363" s="15"/>
      <c r="AA363" s="15"/>
      <c r="AB363" s="15"/>
      <c r="AC363" s="15"/>
      <c r="AD363" s="15"/>
      <c r="AE363" s="15"/>
      <c r="AF363" s="15"/>
      <c r="AG363" s="15"/>
      <c r="AH363" s="15"/>
      <c r="AI363" s="15"/>
      <c r="AJ363" s="29"/>
      <c r="AK363" s="29"/>
    </row>
    <row r="364" spans="1:37" ht="12.75" customHeight="1" x14ac:dyDescent="0.15">
      <c r="A364" s="15"/>
      <c r="B364" s="26" t="s">
        <v>47</v>
      </c>
      <c r="C364" s="26"/>
      <c r="D364" s="26"/>
      <c r="E364" s="26"/>
      <c r="F364" s="26"/>
      <c r="G364" s="26"/>
      <c r="H364" s="26"/>
      <c r="I364" s="15"/>
      <c r="J364" s="26" t="s">
        <v>48</v>
      </c>
      <c r="K364" s="26"/>
      <c r="L364" s="26"/>
      <c r="M364" s="26"/>
      <c r="N364" s="26"/>
      <c r="O364" s="26"/>
      <c r="P364" s="15"/>
      <c r="Q364" s="15"/>
      <c r="R364" s="15"/>
      <c r="S364" s="15"/>
      <c r="T364" s="15"/>
      <c r="U364" s="15"/>
      <c r="V364" s="15"/>
      <c r="W364" s="15"/>
      <c r="X364" s="15"/>
      <c r="Y364" s="15"/>
      <c r="Z364" s="15"/>
      <c r="AA364" s="15"/>
      <c r="AB364" s="15"/>
      <c r="AC364" s="15"/>
      <c r="AD364" s="15"/>
      <c r="AE364" s="15"/>
      <c r="AF364" s="15"/>
      <c r="AG364" s="15"/>
      <c r="AH364" s="15"/>
      <c r="AI364" s="15"/>
      <c r="AJ364" s="29"/>
      <c r="AK364" s="29"/>
    </row>
    <row r="365" spans="1:37" ht="12.75" customHeight="1" x14ac:dyDescent="0.15">
      <c r="A365" s="15"/>
      <c r="B365" s="24" t="s">
        <v>49</v>
      </c>
      <c r="C365" s="27"/>
      <c r="D365" s="27"/>
      <c r="E365" s="27"/>
      <c r="F365" s="27"/>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29"/>
      <c r="AK365" s="29"/>
    </row>
  </sheetData>
  <sheetProtection sheet="1" objects="1" scenarios="1"/>
  <mergeCells count="1543">
    <mergeCell ref="J8:L8"/>
    <mergeCell ref="T8:W8"/>
    <mergeCell ref="X8:AG8"/>
    <mergeCell ref="A10:A15"/>
    <mergeCell ref="B10:B11"/>
    <mergeCell ref="C10:C15"/>
    <mergeCell ref="D10:D15"/>
    <mergeCell ref="E10:E12"/>
    <mergeCell ref="F10:F12"/>
    <mergeCell ref="G10:G12"/>
    <mergeCell ref="C5:F5"/>
    <mergeCell ref="H5:K6"/>
    <mergeCell ref="C6:F6"/>
    <mergeCell ref="J7:L7"/>
    <mergeCell ref="T7:W7"/>
    <mergeCell ref="X7:AG7"/>
    <mergeCell ref="A1:C1"/>
    <mergeCell ref="V1:X2"/>
    <mergeCell ref="Y1:AI2"/>
    <mergeCell ref="E3:X3"/>
    <mergeCell ref="AC3:AI3"/>
    <mergeCell ref="I4:K4"/>
    <mergeCell ref="AC13:AH15"/>
    <mergeCell ref="L14:M15"/>
    <mergeCell ref="A16:A21"/>
    <mergeCell ref="B16:B17"/>
    <mergeCell ref="C16:C21"/>
    <mergeCell ref="D16:D21"/>
    <mergeCell ref="E16:E18"/>
    <mergeCell ref="F16:F18"/>
    <mergeCell ref="G16:G18"/>
    <mergeCell ref="H16:H18"/>
    <mergeCell ref="AC10:AH12"/>
    <mergeCell ref="AI10:AI15"/>
    <mergeCell ref="B12:B15"/>
    <mergeCell ref="L12:M13"/>
    <mergeCell ref="E13:E15"/>
    <mergeCell ref="F13:F15"/>
    <mergeCell ref="G13:G15"/>
    <mergeCell ref="H13:H15"/>
    <mergeCell ref="I13:I15"/>
    <mergeCell ref="H10:H12"/>
    <mergeCell ref="I10:I12"/>
    <mergeCell ref="J10:J15"/>
    <mergeCell ref="K10:K12"/>
    <mergeCell ref="L10:M11"/>
    <mergeCell ref="N10:AB12"/>
    <mergeCell ref="K13:K15"/>
    <mergeCell ref="N13:R15"/>
    <mergeCell ref="S13:W15"/>
    <mergeCell ref="X13:AB15"/>
    <mergeCell ref="A22:A27"/>
    <mergeCell ref="B22:B23"/>
    <mergeCell ref="C22:C27"/>
    <mergeCell ref="D22:D27"/>
    <mergeCell ref="E22:E24"/>
    <mergeCell ref="F22:F24"/>
    <mergeCell ref="G19:G21"/>
    <mergeCell ref="H19:H21"/>
    <mergeCell ref="I19:I21"/>
    <mergeCell ref="K19:K21"/>
    <mergeCell ref="AC19:AH21"/>
    <mergeCell ref="L20:L21"/>
    <mergeCell ref="M20:M21"/>
    <mergeCell ref="S16:W21"/>
    <mergeCell ref="X16:AB21"/>
    <mergeCell ref="AC16:AH18"/>
    <mergeCell ref="AI16:AI21"/>
    <mergeCell ref="B18:B21"/>
    <mergeCell ref="L18:L19"/>
    <mergeCell ref="M18:M19"/>
    <mergeCell ref="E19:E21"/>
    <mergeCell ref="F19:F21"/>
    <mergeCell ref="I16:I18"/>
    <mergeCell ref="J16:J21"/>
    <mergeCell ref="K16:K18"/>
    <mergeCell ref="L16:L17"/>
    <mergeCell ref="M16:M17"/>
    <mergeCell ref="N16:R21"/>
    <mergeCell ref="B24:B27"/>
    <mergeCell ref="L24:L25"/>
    <mergeCell ref="M24:M25"/>
    <mergeCell ref="E25:E27"/>
    <mergeCell ref="F25:F27"/>
    <mergeCell ref="G25:G27"/>
    <mergeCell ref="H25:H27"/>
    <mergeCell ref="I25:I27"/>
    <mergeCell ref="K25:K27"/>
    <mergeCell ref="M22:M23"/>
    <mergeCell ref="N22:R27"/>
    <mergeCell ref="S22:W27"/>
    <mergeCell ref="X22:AB27"/>
    <mergeCell ref="AC22:AH24"/>
    <mergeCell ref="AI22:AI27"/>
    <mergeCell ref="AC25:AH27"/>
    <mergeCell ref="M26:M27"/>
    <mergeCell ref="G22:G24"/>
    <mergeCell ref="H22:H24"/>
    <mergeCell ref="I22:I24"/>
    <mergeCell ref="J22:J27"/>
    <mergeCell ref="K22:K24"/>
    <mergeCell ref="L22:L23"/>
    <mergeCell ref="L26:L27"/>
    <mergeCell ref="S28:W33"/>
    <mergeCell ref="X28:AB33"/>
    <mergeCell ref="AC28:AH30"/>
    <mergeCell ref="AI28:AI33"/>
    <mergeCell ref="AC31:AH33"/>
    <mergeCell ref="M32:M33"/>
    <mergeCell ref="G28:G30"/>
    <mergeCell ref="H28:H30"/>
    <mergeCell ref="I28:I30"/>
    <mergeCell ref="J28:J33"/>
    <mergeCell ref="K28:K30"/>
    <mergeCell ref="L28:L29"/>
    <mergeCell ref="L32:L33"/>
    <mergeCell ref="A28:A33"/>
    <mergeCell ref="B28:B29"/>
    <mergeCell ref="C28:C33"/>
    <mergeCell ref="D28:D33"/>
    <mergeCell ref="E28:E30"/>
    <mergeCell ref="F28:F30"/>
    <mergeCell ref="A34:A39"/>
    <mergeCell ref="B34:B35"/>
    <mergeCell ref="C34:C39"/>
    <mergeCell ref="D34:D39"/>
    <mergeCell ref="E34:E36"/>
    <mergeCell ref="F34:F36"/>
    <mergeCell ref="B30:B33"/>
    <mergeCell ref="L30:L31"/>
    <mergeCell ref="M30:M31"/>
    <mergeCell ref="E31:E33"/>
    <mergeCell ref="F31:F33"/>
    <mergeCell ref="G31:G33"/>
    <mergeCell ref="H31:H33"/>
    <mergeCell ref="I31:I33"/>
    <mergeCell ref="K31:K33"/>
    <mergeCell ref="M28:M29"/>
    <mergeCell ref="N28:R33"/>
    <mergeCell ref="B36:B39"/>
    <mergeCell ref="L36:L37"/>
    <mergeCell ref="M36:M37"/>
    <mergeCell ref="E37:E39"/>
    <mergeCell ref="F37:F39"/>
    <mergeCell ref="G37:G39"/>
    <mergeCell ref="H37:H39"/>
    <mergeCell ref="I37:I39"/>
    <mergeCell ref="K37:K39"/>
    <mergeCell ref="M34:M35"/>
    <mergeCell ref="N34:R39"/>
    <mergeCell ref="S34:W39"/>
    <mergeCell ref="X34:AB39"/>
    <mergeCell ref="AC34:AH36"/>
    <mergeCell ref="AI34:AI39"/>
    <mergeCell ref="AC37:AH39"/>
    <mergeCell ref="M38:M39"/>
    <mergeCell ref="G34:G36"/>
    <mergeCell ref="H34:H36"/>
    <mergeCell ref="I34:I36"/>
    <mergeCell ref="J34:J39"/>
    <mergeCell ref="K34:K36"/>
    <mergeCell ref="L34:L35"/>
    <mergeCell ref="L38:L39"/>
    <mergeCell ref="S40:W45"/>
    <mergeCell ref="X40:AB45"/>
    <mergeCell ref="AC40:AH42"/>
    <mergeCell ref="AI40:AI45"/>
    <mergeCell ref="AC43:AH45"/>
    <mergeCell ref="M44:M45"/>
    <mergeCell ref="G40:G42"/>
    <mergeCell ref="H40:H42"/>
    <mergeCell ref="I40:I42"/>
    <mergeCell ref="J40:J45"/>
    <mergeCell ref="K40:K42"/>
    <mergeCell ref="L40:L41"/>
    <mergeCell ref="L44:L45"/>
    <mergeCell ref="N40:R45"/>
    <mergeCell ref="A40:A45"/>
    <mergeCell ref="B40:B41"/>
    <mergeCell ref="C40:C45"/>
    <mergeCell ref="D40:D45"/>
    <mergeCell ref="E40:E42"/>
    <mergeCell ref="F40:F42"/>
    <mergeCell ref="A46:A51"/>
    <mergeCell ref="B46:B47"/>
    <mergeCell ref="C46:C51"/>
    <mergeCell ref="D46:D51"/>
    <mergeCell ref="E46:E48"/>
    <mergeCell ref="F46:F48"/>
    <mergeCell ref="B42:B45"/>
    <mergeCell ref="L42:L43"/>
    <mergeCell ref="M42:M43"/>
    <mergeCell ref="E43:E45"/>
    <mergeCell ref="F43:F45"/>
    <mergeCell ref="G43:G45"/>
    <mergeCell ref="H43:H45"/>
    <mergeCell ref="I43:I45"/>
    <mergeCell ref="K43:K45"/>
    <mergeCell ref="M40:M41"/>
    <mergeCell ref="B48:B51"/>
    <mergeCell ref="L48:L49"/>
    <mergeCell ref="M48:M49"/>
    <mergeCell ref="E49:E51"/>
    <mergeCell ref="F49:F51"/>
    <mergeCell ref="G49:G51"/>
    <mergeCell ref="H49:H51"/>
    <mergeCell ref="I49:I51"/>
    <mergeCell ref="K49:K51"/>
    <mergeCell ref="M46:M47"/>
    <mergeCell ref="N46:R51"/>
    <mergeCell ref="S46:W51"/>
    <mergeCell ref="X46:AB51"/>
    <mergeCell ref="AC46:AH48"/>
    <mergeCell ref="AI46:AI51"/>
    <mergeCell ref="AC49:AH51"/>
    <mergeCell ref="M50:M51"/>
    <mergeCell ref="G46:G48"/>
    <mergeCell ref="H46:H48"/>
    <mergeCell ref="I46:I48"/>
    <mergeCell ref="J46:J51"/>
    <mergeCell ref="K46:K48"/>
    <mergeCell ref="L46:L47"/>
    <mergeCell ref="L50:L51"/>
    <mergeCell ref="S52:W57"/>
    <mergeCell ref="X52:AB57"/>
    <mergeCell ref="AC52:AH54"/>
    <mergeCell ref="AI52:AI57"/>
    <mergeCell ref="AC55:AH57"/>
    <mergeCell ref="M56:M57"/>
    <mergeCell ref="G52:G54"/>
    <mergeCell ref="H52:H54"/>
    <mergeCell ref="I52:I54"/>
    <mergeCell ref="J52:J57"/>
    <mergeCell ref="K52:K54"/>
    <mergeCell ref="L52:L53"/>
    <mergeCell ref="L56:L57"/>
    <mergeCell ref="N52:R57"/>
    <mergeCell ref="A52:A57"/>
    <mergeCell ref="B52:B53"/>
    <mergeCell ref="C52:C57"/>
    <mergeCell ref="D52:D57"/>
    <mergeCell ref="E52:E54"/>
    <mergeCell ref="F52:F54"/>
    <mergeCell ref="A58:A63"/>
    <mergeCell ref="B58:B59"/>
    <mergeCell ref="C58:C63"/>
    <mergeCell ref="D58:D63"/>
    <mergeCell ref="E58:E60"/>
    <mergeCell ref="F58:F60"/>
    <mergeCell ref="B54:B57"/>
    <mergeCell ref="L54:L55"/>
    <mergeCell ref="M54:M55"/>
    <mergeCell ref="E55:E57"/>
    <mergeCell ref="F55:F57"/>
    <mergeCell ref="G55:G57"/>
    <mergeCell ref="H55:H57"/>
    <mergeCell ref="I55:I57"/>
    <mergeCell ref="K55:K57"/>
    <mergeCell ref="M52:M53"/>
    <mergeCell ref="B60:B63"/>
    <mergeCell ref="L60:L61"/>
    <mergeCell ref="M60:M61"/>
    <mergeCell ref="E61:E63"/>
    <mergeCell ref="F61:F63"/>
    <mergeCell ref="G61:G63"/>
    <mergeCell ref="H61:H63"/>
    <mergeCell ref="I61:I63"/>
    <mergeCell ref="K61:K63"/>
    <mergeCell ref="M58:M59"/>
    <mergeCell ref="N58:R63"/>
    <mergeCell ref="S58:W63"/>
    <mergeCell ref="X58:AB63"/>
    <mergeCell ref="AC58:AH60"/>
    <mergeCell ref="AI58:AI63"/>
    <mergeCell ref="AC61:AH63"/>
    <mergeCell ref="M62:M63"/>
    <mergeCell ref="G58:G60"/>
    <mergeCell ref="H58:H60"/>
    <mergeCell ref="I58:I60"/>
    <mergeCell ref="J58:J63"/>
    <mergeCell ref="K58:K60"/>
    <mergeCell ref="L58:L59"/>
    <mergeCell ref="L62:L63"/>
    <mergeCell ref="S64:W69"/>
    <mergeCell ref="X64:AB69"/>
    <mergeCell ref="AC64:AH66"/>
    <mergeCell ref="AI64:AI69"/>
    <mergeCell ref="AC67:AH69"/>
    <mergeCell ref="M68:M69"/>
    <mergeCell ref="G64:G66"/>
    <mergeCell ref="H64:H66"/>
    <mergeCell ref="I64:I66"/>
    <mergeCell ref="J64:J69"/>
    <mergeCell ref="K64:K66"/>
    <mergeCell ref="L64:L65"/>
    <mergeCell ref="L68:L69"/>
    <mergeCell ref="N64:R69"/>
    <mergeCell ref="A64:A69"/>
    <mergeCell ref="B64:B65"/>
    <mergeCell ref="C64:C69"/>
    <mergeCell ref="D64:D69"/>
    <mergeCell ref="E64:E66"/>
    <mergeCell ref="F64:F66"/>
    <mergeCell ref="A70:A75"/>
    <mergeCell ref="B70:B71"/>
    <mergeCell ref="C70:C75"/>
    <mergeCell ref="D70:D75"/>
    <mergeCell ref="E70:E72"/>
    <mergeCell ref="F70:F72"/>
    <mergeCell ref="B66:B69"/>
    <mergeCell ref="L66:L67"/>
    <mergeCell ref="M66:M67"/>
    <mergeCell ref="E67:E69"/>
    <mergeCell ref="F67:F69"/>
    <mergeCell ref="G67:G69"/>
    <mergeCell ref="H67:H69"/>
    <mergeCell ref="I67:I69"/>
    <mergeCell ref="K67:K69"/>
    <mergeCell ref="M64:M65"/>
    <mergeCell ref="B72:B75"/>
    <mergeCell ref="L72:L73"/>
    <mergeCell ref="M72:M73"/>
    <mergeCell ref="E73:E75"/>
    <mergeCell ref="F73:F75"/>
    <mergeCell ref="G73:G75"/>
    <mergeCell ref="H73:H75"/>
    <mergeCell ref="I73:I75"/>
    <mergeCell ref="K73:K75"/>
    <mergeCell ref="M70:M71"/>
    <mergeCell ref="N70:R75"/>
    <mergeCell ref="S70:W75"/>
    <mergeCell ref="X70:AB75"/>
    <mergeCell ref="AC70:AH72"/>
    <mergeCell ref="AI70:AI75"/>
    <mergeCell ref="AC73:AH75"/>
    <mergeCell ref="M74:M75"/>
    <mergeCell ref="G70:G72"/>
    <mergeCell ref="H70:H72"/>
    <mergeCell ref="I70:I72"/>
    <mergeCell ref="J70:J75"/>
    <mergeCell ref="K70:K72"/>
    <mergeCell ref="L70:L71"/>
    <mergeCell ref="L74:L75"/>
    <mergeCell ref="S86:W91"/>
    <mergeCell ref="X86:AB91"/>
    <mergeCell ref="AC86:AH88"/>
    <mergeCell ref="AI86:AI91"/>
    <mergeCell ref="AC89:AH91"/>
    <mergeCell ref="M90:M91"/>
    <mergeCell ref="G86:G88"/>
    <mergeCell ref="H86:H88"/>
    <mergeCell ref="I86:I88"/>
    <mergeCell ref="J86:J91"/>
    <mergeCell ref="K86:K88"/>
    <mergeCell ref="L86:L87"/>
    <mergeCell ref="L90:L91"/>
    <mergeCell ref="N86:R91"/>
    <mergeCell ref="A86:A91"/>
    <mergeCell ref="B86:B87"/>
    <mergeCell ref="C86:C91"/>
    <mergeCell ref="D86:D91"/>
    <mergeCell ref="E86:E88"/>
    <mergeCell ref="F86:F88"/>
    <mergeCell ref="A92:A97"/>
    <mergeCell ref="B92:B93"/>
    <mergeCell ref="C92:C97"/>
    <mergeCell ref="D92:D97"/>
    <mergeCell ref="E92:E94"/>
    <mergeCell ref="F92:F94"/>
    <mergeCell ref="B88:B91"/>
    <mergeCell ref="L88:L89"/>
    <mergeCell ref="M88:M89"/>
    <mergeCell ref="E89:E91"/>
    <mergeCell ref="F89:F91"/>
    <mergeCell ref="G89:G91"/>
    <mergeCell ref="H89:H91"/>
    <mergeCell ref="I89:I91"/>
    <mergeCell ref="K89:K91"/>
    <mergeCell ref="M86:M87"/>
    <mergeCell ref="B94:B97"/>
    <mergeCell ref="L94:L95"/>
    <mergeCell ref="M94:M95"/>
    <mergeCell ref="E95:E97"/>
    <mergeCell ref="F95:F97"/>
    <mergeCell ref="G95:G97"/>
    <mergeCell ref="H95:H97"/>
    <mergeCell ref="I95:I97"/>
    <mergeCell ref="K95:K97"/>
    <mergeCell ref="M92:M93"/>
    <mergeCell ref="N92:R97"/>
    <mergeCell ref="S92:W97"/>
    <mergeCell ref="X92:AB97"/>
    <mergeCell ref="AC92:AH94"/>
    <mergeCell ref="AI92:AI97"/>
    <mergeCell ref="AC95:AH97"/>
    <mergeCell ref="M96:M97"/>
    <mergeCell ref="G92:G94"/>
    <mergeCell ref="H92:H94"/>
    <mergeCell ref="I92:I94"/>
    <mergeCell ref="J92:J97"/>
    <mergeCell ref="K92:K94"/>
    <mergeCell ref="L92:L93"/>
    <mergeCell ref="L96:L97"/>
    <mergeCell ref="S98:W103"/>
    <mergeCell ref="X98:AB103"/>
    <mergeCell ref="AC98:AH100"/>
    <mergeCell ref="AI98:AI103"/>
    <mergeCell ref="AC101:AH103"/>
    <mergeCell ref="M102:M103"/>
    <mergeCell ref="G98:G100"/>
    <mergeCell ref="H98:H100"/>
    <mergeCell ref="I98:I100"/>
    <mergeCell ref="J98:J103"/>
    <mergeCell ref="K98:K100"/>
    <mergeCell ref="L98:L99"/>
    <mergeCell ref="L102:L103"/>
    <mergeCell ref="N98:R103"/>
    <mergeCell ref="A98:A103"/>
    <mergeCell ref="B98:B99"/>
    <mergeCell ref="C98:C103"/>
    <mergeCell ref="D98:D103"/>
    <mergeCell ref="E98:E100"/>
    <mergeCell ref="F98:F100"/>
    <mergeCell ref="A104:A109"/>
    <mergeCell ref="B104:B105"/>
    <mergeCell ref="C104:C109"/>
    <mergeCell ref="D104:D109"/>
    <mergeCell ref="E104:E106"/>
    <mergeCell ref="F104:F106"/>
    <mergeCell ref="B100:B103"/>
    <mergeCell ref="L100:L101"/>
    <mergeCell ref="M100:M101"/>
    <mergeCell ref="E101:E103"/>
    <mergeCell ref="F101:F103"/>
    <mergeCell ref="G101:G103"/>
    <mergeCell ref="H101:H103"/>
    <mergeCell ref="I101:I103"/>
    <mergeCell ref="K101:K103"/>
    <mergeCell ref="M98:M99"/>
    <mergeCell ref="B106:B109"/>
    <mergeCell ref="L106:L107"/>
    <mergeCell ref="M106:M107"/>
    <mergeCell ref="E107:E109"/>
    <mergeCell ref="F107:F109"/>
    <mergeCell ref="G107:G109"/>
    <mergeCell ref="H107:H109"/>
    <mergeCell ref="I107:I109"/>
    <mergeCell ref="K107:K109"/>
    <mergeCell ref="M104:M105"/>
    <mergeCell ref="N104:R109"/>
    <mergeCell ref="S104:W109"/>
    <mergeCell ref="X104:AB109"/>
    <mergeCell ref="AC104:AH106"/>
    <mergeCell ref="AI104:AI109"/>
    <mergeCell ref="AC107:AH109"/>
    <mergeCell ref="M108:M109"/>
    <mergeCell ref="G104:G106"/>
    <mergeCell ref="H104:H106"/>
    <mergeCell ref="I104:I106"/>
    <mergeCell ref="J104:J109"/>
    <mergeCell ref="K104:K106"/>
    <mergeCell ref="L104:L105"/>
    <mergeCell ref="L108:L109"/>
    <mergeCell ref="S110:W115"/>
    <mergeCell ref="X110:AB115"/>
    <mergeCell ref="AC110:AH112"/>
    <mergeCell ref="AI110:AI115"/>
    <mergeCell ref="AC113:AH115"/>
    <mergeCell ref="M114:M115"/>
    <mergeCell ref="G110:G112"/>
    <mergeCell ref="H110:H112"/>
    <mergeCell ref="I110:I112"/>
    <mergeCell ref="J110:J115"/>
    <mergeCell ref="K110:K112"/>
    <mergeCell ref="L110:L111"/>
    <mergeCell ref="L114:L115"/>
    <mergeCell ref="N110:R115"/>
    <mergeCell ref="A110:A115"/>
    <mergeCell ref="B110:B111"/>
    <mergeCell ref="C110:C115"/>
    <mergeCell ref="D110:D115"/>
    <mergeCell ref="E110:E112"/>
    <mergeCell ref="F110:F112"/>
    <mergeCell ref="A116:A121"/>
    <mergeCell ref="B116:B117"/>
    <mergeCell ref="C116:C121"/>
    <mergeCell ref="D116:D121"/>
    <mergeCell ref="E116:E118"/>
    <mergeCell ref="F116:F118"/>
    <mergeCell ref="B112:B115"/>
    <mergeCell ref="L112:L113"/>
    <mergeCell ref="M112:M113"/>
    <mergeCell ref="E113:E115"/>
    <mergeCell ref="F113:F115"/>
    <mergeCell ref="G113:G115"/>
    <mergeCell ref="H113:H115"/>
    <mergeCell ref="I113:I115"/>
    <mergeCell ref="K113:K115"/>
    <mergeCell ref="M110:M111"/>
    <mergeCell ref="B118:B121"/>
    <mergeCell ref="L118:L119"/>
    <mergeCell ref="M118:M119"/>
    <mergeCell ref="E119:E121"/>
    <mergeCell ref="F119:F121"/>
    <mergeCell ref="G119:G121"/>
    <mergeCell ref="H119:H121"/>
    <mergeCell ref="I119:I121"/>
    <mergeCell ref="K119:K121"/>
    <mergeCell ref="M116:M117"/>
    <mergeCell ref="N116:R121"/>
    <mergeCell ref="S116:W121"/>
    <mergeCell ref="X116:AB121"/>
    <mergeCell ref="AC116:AH118"/>
    <mergeCell ref="AI116:AI121"/>
    <mergeCell ref="AC119:AH121"/>
    <mergeCell ref="M120:M121"/>
    <mergeCell ref="G116:G118"/>
    <mergeCell ref="H116:H118"/>
    <mergeCell ref="I116:I118"/>
    <mergeCell ref="J116:J121"/>
    <mergeCell ref="K116:K118"/>
    <mergeCell ref="L116:L117"/>
    <mergeCell ref="L120:L121"/>
    <mergeCell ref="S122:W127"/>
    <mergeCell ref="X122:AB127"/>
    <mergeCell ref="AC122:AH124"/>
    <mergeCell ref="AI122:AI127"/>
    <mergeCell ref="AC125:AH127"/>
    <mergeCell ref="M126:M127"/>
    <mergeCell ref="G122:G124"/>
    <mergeCell ref="H122:H124"/>
    <mergeCell ref="I122:I124"/>
    <mergeCell ref="J122:J127"/>
    <mergeCell ref="K122:K124"/>
    <mergeCell ref="L122:L123"/>
    <mergeCell ref="L126:L127"/>
    <mergeCell ref="N122:R127"/>
    <mergeCell ref="A122:A127"/>
    <mergeCell ref="B122:B123"/>
    <mergeCell ref="C122:C127"/>
    <mergeCell ref="D122:D127"/>
    <mergeCell ref="E122:E124"/>
    <mergeCell ref="F122:F124"/>
    <mergeCell ref="A128:A133"/>
    <mergeCell ref="B128:B129"/>
    <mergeCell ref="C128:C133"/>
    <mergeCell ref="D128:D133"/>
    <mergeCell ref="E128:E130"/>
    <mergeCell ref="F128:F130"/>
    <mergeCell ref="B124:B127"/>
    <mergeCell ref="L124:L125"/>
    <mergeCell ref="M124:M125"/>
    <mergeCell ref="E125:E127"/>
    <mergeCell ref="F125:F127"/>
    <mergeCell ref="G125:G127"/>
    <mergeCell ref="H125:H127"/>
    <mergeCell ref="I125:I127"/>
    <mergeCell ref="K125:K127"/>
    <mergeCell ref="M122:M123"/>
    <mergeCell ref="B130:B133"/>
    <mergeCell ref="L130:L131"/>
    <mergeCell ref="M130:M131"/>
    <mergeCell ref="E131:E133"/>
    <mergeCell ref="F131:F133"/>
    <mergeCell ref="G131:G133"/>
    <mergeCell ref="H131:H133"/>
    <mergeCell ref="I131:I133"/>
    <mergeCell ref="K131:K133"/>
    <mergeCell ref="M128:M129"/>
    <mergeCell ref="N128:R133"/>
    <mergeCell ref="S128:W133"/>
    <mergeCell ref="X128:AB133"/>
    <mergeCell ref="AC128:AH130"/>
    <mergeCell ref="AI128:AI133"/>
    <mergeCell ref="AC131:AH133"/>
    <mergeCell ref="M132:M133"/>
    <mergeCell ref="G128:G130"/>
    <mergeCell ref="H128:H130"/>
    <mergeCell ref="I128:I130"/>
    <mergeCell ref="J128:J133"/>
    <mergeCell ref="K128:K130"/>
    <mergeCell ref="L128:L129"/>
    <mergeCell ref="L132:L133"/>
    <mergeCell ref="S134:W139"/>
    <mergeCell ref="X134:AB139"/>
    <mergeCell ref="AC134:AH136"/>
    <mergeCell ref="AI134:AI139"/>
    <mergeCell ref="AC137:AH139"/>
    <mergeCell ref="M138:M139"/>
    <mergeCell ref="G134:G136"/>
    <mergeCell ref="H134:H136"/>
    <mergeCell ref="I134:I136"/>
    <mergeCell ref="J134:J139"/>
    <mergeCell ref="K134:K136"/>
    <mergeCell ref="L134:L135"/>
    <mergeCell ref="L138:L139"/>
    <mergeCell ref="N134:R139"/>
    <mergeCell ref="A134:A139"/>
    <mergeCell ref="B134:B135"/>
    <mergeCell ref="C134:C139"/>
    <mergeCell ref="D134:D139"/>
    <mergeCell ref="E134:E136"/>
    <mergeCell ref="F134:F136"/>
    <mergeCell ref="A140:A145"/>
    <mergeCell ref="B140:B141"/>
    <mergeCell ref="C140:C145"/>
    <mergeCell ref="D140:D145"/>
    <mergeCell ref="E140:E142"/>
    <mergeCell ref="F140:F142"/>
    <mergeCell ref="B136:B139"/>
    <mergeCell ref="L136:L137"/>
    <mergeCell ref="M136:M137"/>
    <mergeCell ref="E137:E139"/>
    <mergeCell ref="F137:F139"/>
    <mergeCell ref="G137:G139"/>
    <mergeCell ref="H137:H139"/>
    <mergeCell ref="I137:I139"/>
    <mergeCell ref="K137:K139"/>
    <mergeCell ref="M134:M135"/>
    <mergeCell ref="B142:B145"/>
    <mergeCell ref="L142:L143"/>
    <mergeCell ref="M142:M143"/>
    <mergeCell ref="E143:E145"/>
    <mergeCell ref="F143:F145"/>
    <mergeCell ref="G143:G145"/>
    <mergeCell ref="H143:H145"/>
    <mergeCell ref="I143:I145"/>
    <mergeCell ref="K143:K145"/>
    <mergeCell ref="M140:M141"/>
    <mergeCell ref="N140:R145"/>
    <mergeCell ref="S140:W145"/>
    <mergeCell ref="X140:AB145"/>
    <mergeCell ref="AC140:AH142"/>
    <mergeCell ref="AI140:AI145"/>
    <mergeCell ref="AC143:AH145"/>
    <mergeCell ref="M144:M145"/>
    <mergeCell ref="G140:G142"/>
    <mergeCell ref="H140:H142"/>
    <mergeCell ref="I140:I142"/>
    <mergeCell ref="J140:J145"/>
    <mergeCell ref="K140:K142"/>
    <mergeCell ref="L140:L141"/>
    <mergeCell ref="L144:L145"/>
    <mergeCell ref="S156:W161"/>
    <mergeCell ref="X156:AB161"/>
    <mergeCell ref="AC156:AH158"/>
    <mergeCell ref="AI156:AI161"/>
    <mergeCell ref="AC159:AH161"/>
    <mergeCell ref="M160:M161"/>
    <mergeCell ref="G156:G158"/>
    <mergeCell ref="H156:H158"/>
    <mergeCell ref="I156:I158"/>
    <mergeCell ref="J156:J161"/>
    <mergeCell ref="K156:K158"/>
    <mergeCell ref="L156:L157"/>
    <mergeCell ref="L160:L161"/>
    <mergeCell ref="N156:R161"/>
    <mergeCell ref="A156:A161"/>
    <mergeCell ref="B156:B157"/>
    <mergeCell ref="C156:C161"/>
    <mergeCell ref="D156:D161"/>
    <mergeCell ref="E156:E158"/>
    <mergeCell ref="F156:F158"/>
    <mergeCell ref="A162:A167"/>
    <mergeCell ref="B162:B163"/>
    <mergeCell ref="C162:C167"/>
    <mergeCell ref="D162:D167"/>
    <mergeCell ref="E162:E164"/>
    <mergeCell ref="F162:F164"/>
    <mergeCell ref="B158:B161"/>
    <mergeCell ref="L158:L159"/>
    <mergeCell ref="M158:M159"/>
    <mergeCell ref="E159:E161"/>
    <mergeCell ref="F159:F161"/>
    <mergeCell ref="G159:G161"/>
    <mergeCell ref="H159:H161"/>
    <mergeCell ref="I159:I161"/>
    <mergeCell ref="K159:K161"/>
    <mergeCell ref="M156:M157"/>
    <mergeCell ref="B164:B167"/>
    <mergeCell ref="L164:L165"/>
    <mergeCell ref="M164:M165"/>
    <mergeCell ref="E165:E167"/>
    <mergeCell ref="F165:F167"/>
    <mergeCell ref="G165:G167"/>
    <mergeCell ref="H165:H167"/>
    <mergeCell ref="I165:I167"/>
    <mergeCell ref="K165:K167"/>
    <mergeCell ref="M162:M163"/>
    <mergeCell ref="N162:R167"/>
    <mergeCell ref="S162:W167"/>
    <mergeCell ref="X162:AB167"/>
    <mergeCell ref="AC162:AH164"/>
    <mergeCell ref="AI162:AI167"/>
    <mergeCell ref="AC165:AH167"/>
    <mergeCell ref="M166:M167"/>
    <mergeCell ref="G162:G164"/>
    <mergeCell ref="H162:H164"/>
    <mergeCell ref="I162:I164"/>
    <mergeCell ref="J162:J167"/>
    <mergeCell ref="K162:K164"/>
    <mergeCell ref="L162:L163"/>
    <mergeCell ref="L166:L167"/>
    <mergeCell ref="S168:W173"/>
    <mergeCell ref="X168:AB173"/>
    <mergeCell ref="AC168:AH170"/>
    <mergeCell ref="AI168:AI173"/>
    <mergeCell ref="AC171:AH173"/>
    <mergeCell ref="M172:M173"/>
    <mergeCell ref="G168:G170"/>
    <mergeCell ref="H168:H170"/>
    <mergeCell ref="I168:I170"/>
    <mergeCell ref="J168:J173"/>
    <mergeCell ref="K168:K170"/>
    <mergeCell ref="L168:L169"/>
    <mergeCell ref="L172:L173"/>
    <mergeCell ref="N168:R173"/>
    <mergeCell ref="A168:A173"/>
    <mergeCell ref="B168:B169"/>
    <mergeCell ref="C168:C173"/>
    <mergeCell ref="D168:D173"/>
    <mergeCell ref="E168:E170"/>
    <mergeCell ref="F168:F170"/>
    <mergeCell ref="A174:A179"/>
    <mergeCell ref="B174:B175"/>
    <mergeCell ref="C174:C179"/>
    <mergeCell ref="D174:D179"/>
    <mergeCell ref="E174:E176"/>
    <mergeCell ref="F174:F176"/>
    <mergeCell ref="B170:B173"/>
    <mergeCell ref="L170:L171"/>
    <mergeCell ref="M170:M171"/>
    <mergeCell ref="E171:E173"/>
    <mergeCell ref="F171:F173"/>
    <mergeCell ref="G171:G173"/>
    <mergeCell ref="H171:H173"/>
    <mergeCell ref="I171:I173"/>
    <mergeCell ref="K171:K173"/>
    <mergeCell ref="M168:M169"/>
    <mergeCell ref="B176:B179"/>
    <mergeCell ref="L176:L177"/>
    <mergeCell ref="M176:M177"/>
    <mergeCell ref="E177:E179"/>
    <mergeCell ref="F177:F179"/>
    <mergeCell ref="G177:G179"/>
    <mergeCell ref="H177:H179"/>
    <mergeCell ref="I177:I179"/>
    <mergeCell ref="K177:K179"/>
    <mergeCell ref="M174:M175"/>
    <mergeCell ref="N174:R179"/>
    <mergeCell ref="S174:W179"/>
    <mergeCell ref="X174:AB179"/>
    <mergeCell ref="AC174:AH176"/>
    <mergeCell ref="AI174:AI179"/>
    <mergeCell ref="AC177:AH179"/>
    <mergeCell ref="M178:M179"/>
    <mergeCell ref="G174:G176"/>
    <mergeCell ref="H174:H176"/>
    <mergeCell ref="I174:I176"/>
    <mergeCell ref="J174:J179"/>
    <mergeCell ref="K174:K176"/>
    <mergeCell ref="L174:L175"/>
    <mergeCell ref="L178:L179"/>
    <mergeCell ref="S180:W185"/>
    <mergeCell ref="X180:AB185"/>
    <mergeCell ref="AC180:AH182"/>
    <mergeCell ref="AI180:AI185"/>
    <mergeCell ref="AC183:AH185"/>
    <mergeCell ref="M184:M185"/>
    <mergeCell ref="G180:G182"/>
    <mergeCell ref="H180:H182"/>
    <mergeCell ref="I180:I182"/>
    <mergeCell ref="J180:J185"/>
    <mergeCell ref="K180:K182"/>
    <mergeCell ref="L180:L181"/>
    <mergeCell ref="L184:L185"/>
    <mergeCell ref="N180:R185"/>
    <mergeCell ref="A180:A185"/>
    <mergeCell ref="B180:B181"/>
    <mergeCell ref="C180:C185"/>
    <mergeCell ref="D180:D185"/>
    <mergeCell ref="E180:E182"/>
    <mergeCell ref="F180:F182"/>
    <mergeCell ref="A186:A191"/>
    <mergeCell ref="B186:B187"/>
    <mergeCell ref="C186:C191"/>
    <mergeCell ref="D186:D191"/>
    <mergeCell ref="E186:E188"/>
    <mergeCell ref="F186:F188"/>
    <mergeCell ref="B182:B185"/>
    <mergeCell ref="L182:L183"/>
    <mergeCell ref="M182:M183"/>
    <mergeCell ref="E183:E185"/>
    <mergeCell ref="F183:F185"/>
    <mergeCell ref="G183:G185"/>
    <mergeCell ref="H183:H185"/>
    <mergeCell ref="I183:I185"/>
    <mergeCell ref="K183:K185"/>
    <mergeCell ref="M180:M181"/>
    <mergeCell ref="B188:B191"/>
    <mergeCell ref="L188:L189"/>
    <mergeCell ref="M188:M189"/>
    <mergeCell ref="E189:E191"/>
    <mergeCell ref="F189:F191"/>
    <mergeCell ref="G189:G191"/>
    <mergeCell ref="H189:H191"/>
    <mergeCell ref="I189:I191"/>
    <mergeCell ref="K189:K191"/>
    <mergeCell ref="M186:M187"/>
    <mergeCell ref="N186:R191"/>
    <mergeCell ref="S186:W191"/>
    <mergeCell ref="X186:AB191"/>
    <mergeCell ref="AC186:AH188"/>
    <mergeCell ref="AI186:AI191"/>
    <mergeCell ref="AC189:AH191"/>
    <mergeCell ref="M190:M191"/>
    <mergeCell ref="G186:G188"/>
    <mergeCell ref="H186:H188"/>
    <mergeCell ref="I186:I188"/>
    <mergeCell ref="J186:J191"/>
    <mergeCell ref="K186:K188"/>
    <mergeCell ref="L186:L187"/>
    <mergeCell ref="L190:L191"/>
    <mergeCell ref="S192:W197"/>
    <mergeCell ref="X192:AB197"/>
    <mergeCell ref="AC192:AH194"/>
    <mergeCell ref="AI192:AI197"/>
    <mergeCell ref="AC195:AH197"/>
    <mergeCell ref="M196:M197"/>
    <mergeCell ref="G192:G194"/>
    <mergeCell ref="H192:H194"/>
    <mergeCell ref="I192:I194"/>
    <mergeCell ref="J192:J197"/>
    <mergeCell ref="K192:K194"/>
    <mergeCell ref="L192:L193"/>
    <mergeCell ref="L196:L197"/>
    <mergeCell ref="N192:R197"/>
    <mergeCell ref="A192:A197"/>
    <mergeCell ref="B192:B193"/>
    <mergeCell ref="C192:C197"/>
    <mergeCell ref="D192:D197"/>
    <mergeCell ref="E192:E194"/>
    <mergeCell ref="F192:F194"/>
    <mergeCell ref="A198:A203"/>
    <mergeCell ref="B198:B199"/>
    <mergeCell ref="C198:C203"/>
    <mergeCell ref="D198:D203"/>
    <mergeCell ref="E198:E200"/>
    <mergeCell ref="F198:F200"/>
    <mergeCell ref="B194:B197"/>
    <mergeCell ref="L194:L195"/>
    <mergeCell ref="M194:M195"/>
    <mergeCell ref="E195:E197"/>
    <mergeCell ref="F195:F197"/>
    <mergeCell ref="G195:G197"/>
    <mergeCell ref="H195:H197"/>
    <mergeCell ref="I195:I197"/>
    <mergeCell ref="K195:K197"/>
    <mergeCell ref="M192:M193"/>
    <mergeCell ref="B200:B203"/>
    <mergeCell ref="L200:L201"/>
    <mergeCell ref="M200:M201"/>
    <mergeCell ref="E201:E203"/>
    <mergeCell ref="F201:F203"/>
    <mergeCell ref="G201:G203"/>
    <mergeCell ref="H201:H203"/>
    <mergeCell ref="I201:I203"/>
    <mergeCell ref="K201:K203"/>
    <mergeCell ref="M198:M199"/>
    <mergeCell ref="N198:R203"/>
    <mergeCell ref="S198:W203"/>
    <mergeCell ref="X198:AB203"/>
    <mergeCell ref="AC198:AH200"/>
    <mergeCell ref="AI198:AI203"/>
    <mergeCell ref="AC201:AH203"/>
    <mergeCell ref="M202:M203"/>
    <mergeCell ref="G198:G200"/>
    <mergeCell ref="H198:H200"/>
    <mergeCell ref="I198:I200"/>
    <mergeCell ref="J198:J203"/>
    <mergeCell ref="K198:K200"/>
    <mergeCell ref="L198:L199"/>
    <mergeCell ref="L202:L203"/>
    <mergeCell ref="S204:W209"/>
    <mergeCell ref="X204:AB209"/>
    <mergeCell ref="AC204:AH206"/>
    <mergeCell ref="AI204:AI209"/>
    <mergeCell ref="AC207:AH209"/>
    <mergeCell ref="M208:M209"/>
    <mergeCell ref="G204:G206"/>
    <mergeCell ref="H204:H206"/>
    <mergeCell ref="I204:I206"/>
    <mergeCell ref="J204:J209"/>
    <mergeCell ref="K204:K206"/>
    <mergeCell ref="L204:L205"/>
    <mergeCell ref="L208:L209"/>
    <mergeCell ref="N204:R209"/>
    <mergeCell ref="A204:A209"/>
    <mergeCell ref="B204:B205"/>
    <mergeCell ref="C204:C209"/>
    <mergeCell ref="D204:D209"/>
    <mergeCell ref="E204:E206"/>
    <mergeCell ref="F204:F206"/>
    <mergeCell ref="A210:A215"/>
    <mergeCell ref="B210:B211"/>
    <mergeCell ref="C210:C215"/>
    <mergeCell ref="D210:D215"/>
    <mergeCell ref="E210:E212"/>
    <mergeCell ref="F210:F212"/>
    <mergeCell ref="B206:B209"/>
    <mergeCell ref="L206:L207"/>
    <mergeCell ref="M206:M207"/>
    <mergeCell ref="E207:E209"/>
    <mergeCell ref="F207:F209"/>
    <mergeCell ref="G207:G209"/>
    <mergeCell ref="H207:H209"/>
    <mergeCell ref="I207:I209"/>
    <mergeCell ref="K207:K209"/>
    <mergeCell ref="M204:M205"/>
    <mergeCell ref="B212:B215"/>
    <mergeCell ref="L212:L213"/>
    <mergeCell ref="M212:M213"/>
    <mergeCell ref="E213:E215"/>
    <mergeCell ref="F213:F215"/>
    <mergeCell ref="G213:G215"/>
    <mergeCell ref="H213:H215"/>
    <mergeCell ref="I213:I215"/>
    <mergeCell ref="K213:K215"/>
    <mergeCell ref="M210:M211"/>
    <mergeCell ref="N210:R215"/>
    <mergeCell ref="S210:W215"/>
    <mergeCell ref="X210:AB215"/>
    <mergeCell ref="AC210:AH212"/>
    <mergeCell ref="AI210:AI215"/>
    <mergeCell ref="AC213:AH215"/>
    <mergeCell ref="M214:M215"/>
    <mergeCell ref="G210:G212"/>
    <mergeCell ref="H210:H212"/>
    <mergeCell ref="I210:I212"/>
    <mergeCell ref="J210:J215"/>
    <mergeCell ref="K210:K212"/>
    <mergeCell ref="L210:L211"/>
    <mergeCell ref="L214:L215"/>
    <mergeCell ref="S226:W231"/>
    <mergeCell ref="X226:AB231"/>
    <mergeCell ref="AC226:AH228"/>
    <mergeCell ref="AI226:AI231"/>
    <mergeCell ref="AC229:AH231"/>
    <mergeCell ref="M230:M231"/>
    <mergeCell ref="G226:G228"/>
    <mergeCell ref="H226:H228"/>
    <mergeCell ref="I226:I228"/>
    <mergeCell ref="J226:J231"/>
    <mergeCell ref="K226:K228"/>
    <mergeCell ref="L226:L227"/>
    <mergeCell ref="L230:L231"/>
    <mergeCell ref="N226:R231"/>
    <mergeCell ref="A226:A231"/>
    <mergeCell ref="B226:B227"/>
    <mergeCell ref="C226:C231"/>
    <mergeCell ref="D226:D231"/>
    <mergeCell ref="E226:E228"/>
    <mergeCell ref="F226:F228"/>
    <mergeCell ref="A232:A237"/>
    <mergeCell ref="B232:B233"/>
    <mergeCell ref="C232:C237"/>
    <mergeCell ref="D232:D237"/>
    <mergeCell ref="E232:E234"/>
    <mergeCell ref="F232:F234"/>
    <mergeCell ref="B228:B231"/>
    <mergeCell ref="L228:L229"/>
    <mergeCell ref="M228:M229"/>
    <mergeCell ref="E229:E231"/>
    <mergeCell ref="F229:F231"/>
    <mergeCell ref="G229:G231"/>
    <mergeCell ref="H229:H231"/>
    <mergeCell ref="I229:I231"/>
    <mergeCell ref="K229:K231"/>
    <mergeCell ref="M226:M227"/>
    <mergeCell ref="B234:B237"/>
    <mergeCell ref="L234:L235"/>
    <mergeCell ref="M234:M235"/>
    <mergeCell ref="E235:E237"/>
    <mergeCell ref="F235:F237"/>
    <mergeCell ref="G235:G237"/>
    <mergeCell ref="H235:H237"/>
    <mergeCell ref="I235:I237"/>
    <mergeCell ref="K235:K237"/>
    <mergeCell ref="M232:M233"/>
    <mergeCell ref="N232:R237"/>
    <mergeCell ref="S232:W237"/>
    <mergeCell ref="X232:AB237"/>
    <mergeCell ref="AC232:AH234"/>
    <mergeCell ref="AI232:AI237"/>
    <mergeCell ref="AC235:AH237"/>
    <mergeCell ref="M236:M237"/>
    <mergeCell ref="G232:G234"/>
    <mergeCell ref="H232:H234"/>
    <mergeCell ref="I232:I234"/>
    <mergeCell ref="J232:J237"/>
    <mergeCell ref="K232:K234"/>
    <mergeCell ref="L232:L233"/>
    <mergeCell ref="L236:L237"/>
    <mergeCell ref="S238:W243"/>
    <mergeCell ref="X238:AB243"/>
    <mergeCell ref="AC238:AH240"/>
    <mergeCell ref="AI238:AI243"/>
    <mergeCell ref="AC241:AH243"/>
    <mergeCell ref="M242:M243"/>
    <mergeCell ref="G238:G240"/>
    <mergeCell ref="H238:H240"/>
    <mergeCell ref="I238:I240"/>
    <mergeCell ref="J238:J243"/>
    <mergeCell ref="K238:K240"/>
    <mergeCell ref="L238:L239"/>
    <mergeCell ref="L242:L243"/>
    <mergeCell ref="N238:R243"/>
    <mergeCell ref="A238:A243"/>
    <mergeCell ref="B238:B239"/>
    <mergeCell ref="C238:C243"/>
    <mergeCell ref="D238:D243"/>
    <mergeCell ref="E238:E240"/>
    <mergeCell ref="F238:F240"/>
    <mergeCell ref="A244:A249"/>
    <mergeCell ref="B244:B245"/>
    <mergeCell ref="C244:C249"/>
    <mergeCell ref="D244:D249"/>
    <mergeCell ref="E244:E246"/>
    <mergeCell ref="F244:F246"/>
    <mergeCell ref="B240:B243"/>
    <mergeCell ref="L240:L241"/>
    <mergeCell ref="M240:M241"/>
    <mergeCell ref="E241:E243"/>
    <mergeCell ref="F241:F243"/>
    <mergeCell ref="G241:G243"/>
    <mergeCell ref="H241:H243"/>
    <mergeCell ref="I241:I243"/>
    <mergeCell ref="K241:K243"/>
    <mergeCell ref="M238:M239"/>
    <mergeCell ref="B246:B249"/>
    <mergeCell ref="L246:L247"/>
    <mergeCell ref="M246:M247"/>
    <mergeCell ref="E247:E249"/>
    <mergeCell ref="F247:F249"/>
    <mergeCell ref="G247:G249"/>
    <mergeCell ref="H247:H249"/>
    <mergeCell ref="I247:I249"/>
    <mergeCell ref="K247:K249"/>
    <mergeCell ref="M244:M245"/>
    <mergeCell ref="N244:R249"/>
    <mergeCell ref="S244:W249"/>
    <mergeCell ref="X244:AB249"/>
    <mergeCell ref="AC244:AH246"/>
    <mergeCell ref="AI244:AI249"/>
    <mergeCell ref="AC247:AH249"/>
    <mergeCell ref="M248:M249"/>
    <mergeCell ref="G244:G246"/>
    <mergeCell ref="H244:H246"/>
    <mergeCell ref="I244:I246"/>
    <mergeCell ref="J244:J249"/>
    <mergeCell ref="K244:K246"/>
    <mergeCell ref="L244:L245"/>
    <mergeCell ref="L248:L249"/>
    <mergeCell ref="S250:W255"/>
    <mergeCell ref="X250:AB255"/>
    <mergeCell ref="AC250:AH252"/>
    <mergeCell ref="AI250:AI255"/>
    <mergeCell ref="AC253:AH255"/>
    <mergeCell ref="M254:M255"/>
    <mergeCell ref="G250:G252"/>
    <mergeCell ref="H250:H252"/>
    <mergeCell ref="I250:I252"/>
    <mergeCell ref="J250:J255"/>
    <mergeCell ref="K250:K252"/>
    <mergeCell ref="L250:L251"/>
    <mergeCell ref="L254:L255"/>
    <mergeCell ref="N250:R255"/>
    <mergeCell ref="A250:A255"/>
    <mergeCell ref="B250:B251"/>
    <mergeCell ref="C250:C255"/>
    <mergeCell ref="D250:D255"/>
    <mergeCell ref="E250:E252"/>
    <mergeCell ref="F250:F252"/>
    <mergeCell ref="A256:A261"/>
    <mergeCell ref="B256:B257"/>
    <mergeCell ref="C256:C261"/>
    <mergeCell ref="D256:D261"/>
    <mergeCell ref="E256:E258"/>
    <mergeCell ref="F256:F258"/>
    <mergeCell ref="B252:B255"/>
    <mergeCell ref="L252:L253"/>
    <mergeCell ref="M252:M253"/>
    <mergeCell ref="E253:E255"/>
    <mergeCell ref="F253:F255"/>
    <mergeCell ref="G253:G255"/>
    <mergeCell ref="H253:H255"/>
    <mergeCell ref="I253:I255"/>
    <mergeCell ref="K253:K255"/>
    <mergeCell ref="M250:M251"/>
    <mergeCell ref="B258:B261"/>
    <mergeCell ref="L258:L259"/>
    <mergeCell ref="M258:M259"/>
    <mergeCell ref="E259:E261"/>
    <mergeCell ref="F259:F261"/>
    <mergeCell ref="G259:G261"/>
    <mergeCell ref="H259:H261"/>
    <mergeCell ref="I259:I261"/>
    <mergeCell ref="K259:K261"/>
    <mergeCell ref="M256:M257"/>
    <mergeCell ref="N256:R261"/>
    <mergeCell ref="S256:W261"/>
    <mergeCell ref="X256:AB261"/>
    <mergeCell ref="AC256:AH258"/>
    <mergeCell ref="AI256:AI261"/>
    <mergeCell ref="AC259:AH261"/>
    <mergeCell ref="M260:M261"/>
    <mergeCell ref="G256:G258"/>
    <mergeCell ref="H256:H258"/>
    <mergeCell ref="I256:I258"/>
    <mergeCell ref="J256:J261"/>
    <mergeCell ref="K256:K258"/>
    <mergeCell ref="L256:L257"/>
    <mergeCell ref="L260:L261"/>
    <mergeCell ref="S262:W267"/>
    <mergeCell ref="X262:AB267"/>
    <mergeCell ref="AC262:AH264"/>
    <mergeCell ref="AI262:AI267"/>
    <mergeCell ref="AC265:AH267"/>
    <mergeCell ref="M266:M267"/>
    <mergeCell ref="G262:G264"/>
    <mergeCell ref="H262:H264"/>
    <mergeCell ref="I262:I264"/>
    <mergeCell ref="J262:J267"/>
    <mergeCell ref="K262:K264"/>
    <mergeCell ref="L262:L263"/>
    <mergeCell ref="L266:L267"/>
    <mergeCell ref="N262:R267"/>
    <mergeCell ref="A262:A267"/>
    <mergeCell ref="B262:B263"/>
    <mergeCell ref="C262:C267"/>
    <mergeCell ref="D262:D267"/>
    <mergeCell ref="E262:E264"/>
    <mergeCell ref="F262:F264"/>
    <mergeCell ref="A268:A273"/>
    <mergeCell ref="B268:B269"/>
    <mergeCell ref="C268:C273"/>
    <mergeCell ref="D268:D273"/>
    <mergeCell ref="E268:E270"/>
    <mergeCell ref="F268:F270"/>
    <mergeCell ref="B264:B267"/>
    <mergeCell ref="L264:L265"/>
    <mergeCell ref="M264:M265"/>
    <mergeCell ref="E265:E267"/>
    <mergeCell ref="F265:F267"/>
    <mergeCell ref="G265:G267"/>
    <mergeCell ref="H265:H267"/>
    <mergeCell ref="I265:I267"/>
    <mergeCell ref="K265:K267"/>
    <mergeCell ref="M262:M263"/>
    <mergeCell ref="B270:B273"/>
    <mergeCell ref="L270:L271"/>
    <mergeCell ref="M270:M271"/>
    <mergeCell ref="E271:E273"/>
    <mergeCell ref="F271:F273"/>
    <mergeCell ref="G271:G273"/>
    <mergeCell ref="H271:H273"/>
    <mergeCell ref="I271:I273"/>
    <mergeCell ref="K271:K273"/>
    <mergeCell ref="M268:M269"/>
    <mergeCell ref="N268:R273"/>
    <mergeCell ref="S268:W273"/>
    <mergeCell ref="X268:AB273"/>
    <mergeCell ref="AC268:AH270"/>
    <mergeCell ref="AI268:AI273"/>
    <mergeCell ref="AC271:AH273"/>
    <mergeCell ref="M272:M273"/>
    <mergeCell ref="G268:G270"/>
    <mergeCell ref="H268:H270"/>
    <mergeCell ref="I268:I270"/>
    <mergeCell ref="J268:J273"/>
    <mergeCell ref="K268:K270"/>
    <mergeCell ref="L268:L269"/>
    <mergeCell ref="L272:L273"/>
    <mergeCell ref="S274:W279"/>
    <mergeCell ref="X274:AB279"/>
    <mergeCell ref="AC274:AH276"/>
    <mergeCell ref="AI274:AI279"/>
    <mergeCell ref="AC277:AH279"/>
    <mergeCell ref="M278:M279"/>
    <mergeCell ref="G274:G276"/>
    <mergeCell ref="H274:H276"/>
    <mergeCell ref="I274:I276"/>
    <mergeCell ref="J274:J279"/>
    <mergeCell ref="K274:K276"/>
    <mergeCell ref="L274:L275"/>
    <mergeCell ref="L278:L279"/>
    <mergeCell ref="N274:R279"/>
    <mergeCell ref="A274:A279"/>
    <mergeCell ref="B274:B275"/>
    <mergeCell ref="C274:C279"/>
    <mergeCell ref="D274:D279"/>
    <mergeCell ref="E274:E276"/>
    <mergeCell ref="F274:F276"/>
    <mergeCell ref="A280:A285"/>
    <mergeCell ref="B280:B281"/>
    <mergeCell ref="C280:C285"/>
    <mergeCell ref="D280:D285"/>
    <mergeCell ref="E280:E282"/>
    <mergeCell ref="F280:F282"/>
    <mergeCell ref="B276:B279"/>
    <mergeCell ref="L276:L277"/>
    <mergeCell ref="M276:M277"/>
    <mergeCell ref="E277:E279"/>
    <mergeCell ref="F277:F279"/>
    <mergeCell ref="G277:G279"/>
    <mergeCell ref="H277:H279"/>
    <mergeCell ref="I277:I279"/>
    <mergeCell ref="K277:K279"/>
    <mergeCell ref="M274:M275"/>
    <mergeCell ref="B282:B285"/>
    <mergeCell ref="L282:L283"/>
    <mergeCell ref="M282:M283"/>
    <mergeCell ref="E283:E285"/>
    <mergeCell ref="F283:F285"/>
    <mergeCell ref="G283:G285"/>
    <mergeCell ref="H283:H285"/>
    <mergeCell ref="I283:I285"/>
    <mergeCell ref="K283:K285"/>
    <mergeCell ref="M280:M281"/>
    <mergeCell ref="N280:R285"/>
    <mergeCell ref="S280:W285"/>
    <mergeCell ref="X280:AB285"/>
    <mergeCell ref="AC280:AH282"/>
    <mergeCell ref="AI280:AI285"/>
    <mergeCell ref="AC283:AH285"/>
    <mergeCell ref="M284:M285"/>
    <mergeCell ref="G280:G282"/>
    <mergeCell ref="H280:H282"/>
    <mergeCell ref="I280:I282"/>
    <mergeCell ref="J280:J285"/>
    <mergeCell ref="K280:K282"/>
    <mergeCell ref="L280:L281"/>
    <mergeCell ref="L284:L285"/>
    <mergeCell ref="S296:W301"/>
    <mergeCell ref="X296:AB301"/>
    <mergeCell ref="AC296:AH298"/>
    <mergeCell ref="AI296:AI301"/>
    <mergeCell ref="AC299:AH301"/>
    <mergeCell ref="M300:M301"/>
    <mergeCell ref="G296:G298"/>
    <mergeCell ref="H296:H298"/>
    <mergeCell ref="I296:I298"/>
    <mergeCell ref="J296:J301"/>
    <mergeCell ref="K296:K298"/>
    <mergeCell ref="L296:L297"/>
    <mergeCell ref="L300:L301"/>
    <mergeCell ref="N296:R301"/>
    <mergeCell ref="A296:A301"/>
    <mergeCell ref="B296:B297"/>
    <mergeCell ref="C296:C301"/>
    <mergeCell ref="D296:D301"/>
    <mergeCell ref="E296:E298"/>
    <mergeCell ref="F296:F298"/>
    <mergeCell ref="A302:A307"/>
    <mergeCell ref="B302:B303"/>
    <mergeCell ref="C302:C307"/>
    <mergeCell ref="D302:D307"/>
    <mergeCell ref="E302:E304"/>
    <mergeCell ref="F302:F304"/>
    <mergeCell ref="B298:B301"/>
    <mergeCell ref="L298:L299"/>
    <mergeCell ref="M298:M299"/>
    <mergeCell ref="E299:E301"/>
    <mergeCell ref="F299:F301"/>
    <mergeCell ref="G299:G301"/>
    <mergeCell ref="H299:H301"/>
    <mergeCell ref="I299:I301"/>
    <mergeCell ref="K299:K301"/>
    <mergeCell ref="M296:M297"/>
    <mergeCell ref="B304:B307"/>
    <mergeCell ref="L304:L305"/>
    <mergeCell ref="M304:M305"/>
    <mergeCell ref="E305:E307"/>
    <mergeCell ref="F305:F307"/>
    <mergeCell ref="G305:G307"/>
    <mergeCell ref="H305:H307"/>
    <mergeCell ref="I305:I307"/>
    <mergeCell ref="K305:K307"/>
    <mergeCell ref="M302:M303"/>
    <mergeCell ref="K317:K319"/>
    <mergeCell ref="M314:M315"/>
    <mergeCell ref="N302:R307"/>
    <mergeCell ref="S302:W307"/>
    <mergeCell ref="X302:AB307"/>
    <mergeCell ref="AC302:AH304"/>
    <mergeCell ref="AI302:AI307"/>
    <mergeCell ref="AC305:AH307"/>
    <mergeCell ref="M306:M307"/>
    <mergeCell ref="G302:G304"/>
    <mergeCell ref="H302:H304"/>
    <mergeCell ref="I302:I304"/>
    <mergeCell ref="J302:J307"/>
    <mergeCell ref="K302:K304"/>
    <mergeCell ref="L302:L303"/>
    <mergeCell ref="L306:L307"/>
    <mergeCell ref="S308:W313"/>
    <mergeCell ref="X308:AB313"/>
    <mergeCell ref="AC308:AH310"/>
    <mergeCell ref="AI308:AI313"/>
    <mergeCell ref="AC311:AH313"/>
    <mergeCell ref="M312:M313"/>
    <mergeCell ref="G308:G310"/>
    <mergeCell ref="H308:H310"/>
    <mergeCell ref="I308:I310"/>
    <mergeCell ref="J308:J313"/>
    <mergeCell ref="K308:K310"/>
    <mergeCell ref="L308:L309"/>
    <mergeCell ref="L312:L313"/>
    <mergeCell ref="N308:R313"/>
    <mergeCell ref="L324:L325"/>
    <mergeCell ref="N320:R325"/>
    <mergeCell ref="A308:A313"/>
    <mergeCell ref="B308:B309"/>
    <mergeCell ref="C308:C313"/>
    <mergeCell ref="D308:D313"/>
    <mergeCell ref="E308:E310"/>
    <mergeCell ref="F308:F310"/>
    <mergeCell ref="A314:A319"/>
    <mergeCell ref="B314:B315"/>
    <mergeCell ref="C314:C319"/>
    <mergeCell ref="D314:D319"/>
    <mergeCell ref="E314:E316"/>
    <mergeCell ref="F314:F316"/>
    <mergeCell ref="B310:B313"/>
    <mergeCell ref="L310:L311"/>
    <mergeCell ref="M310:M311"/>
    <mergeCell ref="E311:E313"/>
    <mergeCell ref="F311:F313"/>
    <mergeCell ref="G311:G313"/>
    <mergeCell ref="H311:H313"/>
    <mergeCell ref="I311:I313"/>
    <mergeCell ref="K311:K313"/>
    <mergeCell ref="M308:M309"/>
    <mergeCell ref="B316:B319"/>
    <mergeCell ref="L316:L317"/>
    <mergeCell ref="M316:M317"/>
    <mergeCell ref="E317:E319"/>
    <mergeCell ref="F317:F319"/>
    <mergeCell ref="G317:G319"/>
    <mergeCell ref="H317:H319"/>
    <mergeCell ref="I317:I319"/>
    <mergeCell ref="F329:F331"/>
    <mergeCell ref="G329:G331"/>
    <mergeCell ref="H329:H331"/>
    <mergeCell ref="I329:I331"/>
    <mergeCell ref="K329:K331"/>
    <mergeCell ref="M326:M327"/>
    <mergeCell ref="N314:R319"/>
    <mergeCell ref="S314:W319"/>
    <mergeCell ref="X314:AB319"/>
    <mergeCell ref="AC314:AH316"/>
    <mergeCell ref="AI314:AI319"/>
    <mergeCell ref="AC317:AH319"/>
    <mergeCell ref="M318:M319"/>
    <mergeCell ref="G314:G316"/>
    <mergeCell ref="H314:H316"/>
    <mergeCell ref="I314:I316"/>
    <mergeCell ref="J314:J319"/>
    <mergeCell ref="K314:K316"/>
    <mergeCell ref="L314:L315"/>
    <mergeCell ref="L318:L319"/>
    <mergeCell ref="S320:W325"/>
    <mergeCell ref="X320:AB325"/>
    <mergeCell ref="AC320:AH322"/>
    <mergeCell ref="AI320:AI325"/>
    <mergeCell ref="AC323:AH325"/>
    <mergeCell ref="M324:M325"/>
    <mergeCell ref="G320:G322"/>
    <mergeCell ref="H320:H322"/>
    <mergeCell ref="I320:I322"/>
    <mergeCell ref="J320:J325"/>
    <mergeCell ref="K320:K322"/>
    <mergeCell ref="L320:L321"/>
    <mergeCell ref="I332:I334"/>
    <mergeCell ref="J332:J337"/>
    <mergeCell ref="K332:K334"/>
    <mergeCell ref="L332:L333"/>
    <mergeCell ref="L336:L337"/>
    <mergeCell ref="N332:R337"/>
    <mergeCell ref="A320:A325"/>
    <mergeCell ref="B320:B321"/>
    <mergeCell ref="C320:C325"/>
    <mergeCell ref="D320:D325"/>
    <mergeCell ref="E320:E322"/>
    <mergeCell ref="F320:F322"/>
    <mergeCell ref="A326:A331"/>
    <mergeCell ref="B326:B327"/>
    <mergeCell ref="C326:C331"/>
    <mergeCell ref="D326:D331"/>
    <mergeCell ref="E326:E328"/>
    <mergeCell ref="F326:F328"/>
    <mergeCell ref="B322:B325"/>
    <mergeCell ref="L322:L323"/>
    <mergeCell ref="M322:M323"/>
    <mergeCell ref="E323:E325"/>
    <mergeCell ref="F323:F325"/>
    <mergeCell ref="G323:G325"/>
    <mergeCell ref="H323:H325"/>
    <mergeCell ref="I323:I325"/>
    <mergeCell ref="K323:K325"/>
    <mergeCell ref="M320:M321"/>
    <mergeCell ref="B328:B331"/>
    <mergeCell ref="L328:L329"/>
    <mergeCell ref="M328:M329"/>
    <mergeCell ref="E329:E331"/>
    <mergeCell ref="B340:B343"/>
    <mergeCell ref="L340:L341"/>
    <mergeCell ref="M340:M341"/>
    <mergeCell ref="E341:E343"/>
    <mergeCell ref="F341:F343"/>
    <mergeCell ref="G341:G343"/>
    <mergeCell ref="H341:H343"/>
    <mergeCell ref="I341:I343"/>
    <mergeCell ref="K341:K343"/>
    <mergeCell ref="M338:M339"/>
    <mergeCell ref="N326:R331"/>
    <mergeCell ref="S326:W331"/>
    <mergeCell ref="X326:AB331"/>
    <mergeCell ref="AC326:AH328"/>
    <mergeCell ref="AI326:AI331"/>
    <mergeCell ref="AC329:AH331"/>
    <mergeCell ref="M330:M331"/>
    <mergeCell ref="G326:G328"/>
    <mergeCell ref="H326:H328"/>
    <mergeCell ref="I326:I328"/>
    <mergeCell ref="J326:J331"/>
    <mergeCell ref="K326:K328"/>
    <mergeCell ref="L326:L327"/>
    <mergeCell ref="L330:L331"/>
    <mergeCell ref="S332:W337"/>
    <mergeCell ref="X332:AB337"/>
    <mergeCell ref="AC332:AH334"/>
    <mergeCell ref="AI332:AI337"/>
    <mergeCell ref="AC335:AH337"/>
    <mergeCell ref="M336:M337"/>
    <mergeCell ref="G332:G334"/>
    <mergeCell ref="H332:H334"/>
    <mergeCell ref="I344:I346"/>
    <mergeCell ref="J344:J349"/>
    <mergeCell ref="K344:K346"/>
    <mergeCell ref="L344:L345"/>
    <mergeCell ref="L348:L349"/>
    <mergeCell ref="N344:R349"/>
    <mergeCell ref="H347:H349"/>
    <mergeCell ref="I347:I349"/>
    <mergeCell ref="K347:K349"/>
    <mergeCell ref="M344:M345"/>
    <mergeCell ref="A332:A337"/>
    <mergeCell ref="B332:B333"/>
    <mergeCell ref="C332:C337"/>
    <mergeCell ref="D332:D337"/>
    <mergeCell ref="E332:E334"/>
    <mergeCell ref="F332:F334"/>
    <mergeCell ref="A338:A343"/>
    <mergeCell ref="B338:B339"/>
    <mergeCell ref="C338:C343"/>
    <mergeCell ref="D338:D343"/>
    <mergeCell ref="E338:E340"/>
    <mergeCell ref="F338:F340"/>
    <mergeCell ref="B334:B337"/>
    <mergeCell ref="L334:L335"/>
    <mergeCell ref="M334:M335"/>
    <mergeCell ref="E335:E337"/>
    <mergeCell ref="F335:F337"/>
    <mergeCell ref="G335:G337"/>
    <mergeCell ref="H335:H337"/>
    <mergeCell ref="I335:I337"/>
    <mergeCell ref="K335:K337"/>
    <mergeCell ref="M332:M333"/>
    <mergeCell ref="F353:F355"/>
    <mergeCell ref="G353:G355"/>
    <mergeCell ref="H353:H355"/>
    <mergeCell ref="I353:I355"/>
    <mergeCell ref="K353:K355"/>
    <mergeCell ref="M350:M351"/>
    <mergeCell ref="N338:R343"/>
    <mergeCell ref="S338:W343"/>
    <mergeCell ref="X338:AB343"/>
    <mergeCell ref="N350:R355"/>
    <mergeCell ref="S350:W355"/>
    <mergeCell ref="X350:AB355"/>
    <mergeCell ref="AC350:AH352"/>
    <mergeCell ref="AC338:AH340"/>
    <mergeCell ref="AI338:AI343"/>
    <mergeCell ref="AC341:AH343"/>
    <mergeCell ref="M342:M343"/>
    <mergeCell ref="G338:G340"/>
    <mergeCell ref="H338:H340"/>
    <mergeCell ref="I338:I340"/>
    <mergeCell ref="J338:J343"/>
    <mergeCell ref="K338:K340"/>
    <mergeCell ref="L338:L339"/>
    <mergeCell ref="L342:L343"/>
    <mergeCell ref="S344:W349"/>
    <mergeCell ref="X344:AB349"/>
    <mergeCell ref="AC344:AH346"/>
    <mergeCell ref="AI344:AI349"/>
    <mergeCell ref="AC347:AH349"/>
    <mergeCell ref="M348:M349"/>
    <mergeCell ref="G344:G346"/>
    <mergeCell ref="H344:H346"/>
    <mergeCell ref="AI350:AI355"/>
    <mergeCell ref="AC353:AH355"/>
    <mergeCell ref="M354:M355"/>
    <mergeCell ref="G350:G352"/>
    <mergeCell ref="H350:H352"/>
    <mergeCell ref="I350:I352"/>
    <mergeCell ref="J350:J355"/>
    <mergeCell ref="K350:K352"/>
    <mergeCell ref="L350:L351"/>
    <mergeCell ref="L354:L355"/>
    <mergeCell ref="A344:A349"/>
    <mergeCell ref="B344:B345"/>
    <mergeCell ref="C344:C349"/>
    <mergeCell ref="D344:D349"/>
    <mergeCell ref="E344:E346"/>
    <mergeCell ref="F344:F346"/>
    <mergeCell ref="A350:A355"/>
    <mergeCell ref="B350:B351"/>
    <mergeCell ref="C350:C355"/>
    <mergeCell ref="D350:D355"/>
    <mergeCell ref="E350:E352"/>
    <mergeCell ref="F350:F352"/>
    <mergeCell ref="B346:B349"/>
    <mergeCell ref="L346:L347"/>
    <mergeCell ref="M346:M347"/>
    <mergeCell ref="E347:E349"/>
    <mergeCell ref="F347:F349"/>
    <mergeCell ref="G347:G349"/>
    <mergeCell ref="B352:B355"/>
    <mergeCell ref="L352:L353"/>
    <mergeCell ref="M352:M353"/>
    <mergeCell ref="E353:E355"/>
  </mergeCells>
  <phoneticPr fontId="1"/>
  <dataValidations count="3">
    <dataValidation imeMode="off" allowBlank="1" showInputMessage="1" showErrorMessage="1" sqref="L18 H19:I19 K19 L30 L42 L48 L54 L36 L24 K347 K31 H76:I76 E76:F76 AE76 H43:I43 E356:F356 AC76 H25:I25 H356:I356 AG76 H37:I37 H31:I31 K76:M76 K356:M356 L20 K353 K37 L38 L26 H247:I247 K25 H73:I73 L32 L44 L50 L60 H61:I61 H49:I49 K61 L56 L66 L62 H67:I67 H55:I55 K49 L212 L68 K89 K277 L234 L246 H341:I341 H277:I277 K283 L252 H95:I95 K101 H125:I125 L354 K125 H113:I113 K119 H107:I107 H101:I101 L258 H89:I89 K107 L240 K299 K311 K95 K335 K113 K329 K317 K131 K305 K323 H131:I131 K137 K341 L72 H353:I353 H137:I137 K143 H146:I146 E146:F146 K146:M146 AC146 AG146 AE146 L88 L100 L112 L118 L124 L106 L94 L74 K229 AG356 AE356 AC356 K43 L108 K55 L96 L90 L102 L114 L120 L130 L126 L136 K73 L132 L138 L142 K67 H347:I347 E216:F216 H216:I216 AG216 AC216 AE216 K216:M216 L346 H213:I213 H143:I143 K159 L164 L176 L182 L188 L170 L158 L144 H165:I165 K171 H195:I195 H189:I189 K195 H183:I183 K189 H177:I177 H171:I171 L178 H159:I159 K177 L166 L160 L172 K165 L184 K183 L190 L194 K201 L196 L200 H201:I201 K207 L202 L206 L208 H207:I207 K213 E286:F286 K286:M286 AG286 AC286 AE286 H286:I286 L228 H283:I283 H235:I235 K241 L214 L248 L236 L230 H323:I323 L242 H329:I329 L254 L260 H299:I299 H305:I305 H265:I265 K265 H311:I311 H335:I335 H259:I259 H253:I253 K259 H241:I241 K247 H317:I317 L348 H229:I229 L264 H271:I271 K235 L266 L270 L272 K253 L276 K271 L278 L282 L304 L316 L322 L328 L310 L298 L284 L318 L306 L300 L312 L324 L330 L334 L336 L340 L342 L352 H119:I119" xr:uid="{11C2FD61-E10F-4BFC-BFE3-D2EAECE8BBEA}"/>
    <dataValidation imeMode="hiragana" allowBlank="1" showInputMessage="1" showErrorMessage="1" sqref="G19 G25 G356 G55 G49 G43 G37 G31 G76 G61 G67 G73 G95 G89 G125 G119 G113 G107 G101 G131 G137 G146 G143 G165 G159 G195 G189 G183 G177 G171 G201 G207 G216 G213 G235 G229 G265 G259 G253 G247 G241 G271 G277 G286 G283 G305 G299 G335 G329 G323 G317 G311 G341 G347 G353" xr:uid="{0BB2DCF6-13E9-42A3-90D8-D03A683A2BEA}"/>
    <dataValidation type="list" showInputMessage="1" showErrorMessage="1" sqref="D76 D146 D216 D286 D356" xr:uid="{51193133-753B-4DFA-B885-015E6D99FFA3}">
      <formula1>#REF!</formula1>
    </dataValidation>
  </dataValidations>
  <pageMargins left="0.70866141732283472" right="0.70866141732283472" top="0.74803149606299213" bottom="0.74803149606299213" header="0.31496062992125984" footer="0.31496062992125984"/>
  <pageSetup paperSize="8" scale="88" orientation="landscape" blackAndWhite="1" r:id="rId1"/>
  <headerFooter>
    <oddFooter>&amp;CProduced by constr-greenfile.com&amp;RPage&amp;P</oddFooter>
  </headerFooter>
  <rowBreaks count="4" manualBreakCount="4">
    <brk id="85" max="35" man="1"/>
    <brk id="155" max="35" man="1"/>
    <brk id="225" max="35" man="1"/>
    <brk id="295"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基本情報</vt:lpstr>
      <vt:lpstr>入力用</vt:lpstr>
      <vt:lpstr>印刷用</vt:lpstr>
      <vt:lpstr>印刷用!Print_Area</vt:lpstr>
      <vt:lpstr>印刷用!Print_Titles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constr-greenfile.com</dc:creator>
  <cp:lastModifiedBy>constr-greenfile.com</cp:lastModifiedBy>
  <cp:lastPrinted>2020-04-17T09:37:03Z</cp:lastPrinted>
  <dcterms:created xsi:type="dcterms:W3CDTF">2019-12-10T00:11:13Z</dcterms:created>
  <dcterms:modified xsi:type="dcterms:W3CDTF">2020-04-17T09:42:34Z</dcterms:modified>
</cp:coreProperties>
</file>